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kes.k\Desktop\"/>
    </mc:Choice>
  </mc:AlternateContent>
  <xr:revisionPtr revIDLastSave="0" documentId="13_ncr:1_{53FD7072-4077-461E-9D66-E228AD84CB78}" xr6:coauthVersionLast="45" xr6:coauthVersionMax="45" xr10:uidLastSave="{00000000-0000-0000-0000-000000000000}"/>
  <bookViews>
    <workbookView xWindow="-120" yWindow="-120" windowWidth="20730" windowHeight="11160" activeTab="1" xr2:uid="{CBD00F7A-A352-4515-8EF4-5DCCEC282325}"/>
  </bookViews>
  <sheets>
    <sheet name="Data entry" sheetId="1" r:id="rId1"/>
    <sheet name="chart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8" i="1" l="1"/>
  <c r="F98" i="1"/>
  <c r="E98" i="1"/>
  <c r="D98" i="1"/>
  <c r="G94" i="1"/>
  <c r="F94" i="1"/>
  <c r="E94" i="1"/>
  <c r="D94" i="1"/>
  <c r="G90" i="1"/>
  <c r="F90" i="1"/>
  <c r="E90" i="1"/>
  <c r="D90" i="1"/>
  <c r="N101" i="2" l="1"/>
  <c r="N103" i="2"/>
  <c r="L100" i="2"/>
  <c r="M100" i="2"/>
  <c r="N100" i="2"/>
  <c r="L102" i="2"/>
  <c r="M102" i="2"/>
  <c r="N102" i="2"/>
  <c r="K102" i="2"/>
  <c r="K100" i="2"/>
  <c r="N99" i="2"/>
  <c r="L98" i="2"/>
  <c r="M98" i="2"/>
  <c r="N98" i="2"/>
  <c r="K98" i="2"/>
  <c r="M103" i="2"/>
  <c r="L103" i="2"/>
  <c r="K103" i="2"/>
  <c r="M101" i="2"/>
  <c r="L101" i="2"/>
  <c r="K101" i="2"/>
  <c r="L99" i="2"/>
  <c r="M99" i="2"/>
  <c r="K99" i="2"/>
  <c r="F83" i="1" l="1"/>
  <c r="E83" i="1"/>
  <c r="D83" i="1"/>
  <c r="C83" i="1"/>
  <c r="F82" i="1"/>
  <c r="E82" i="1"/>
  <c r="D82" i="1"/>
  <c r="C82" i="1"/>
  <c r="L73" i="1"/>
  <c r="K73" i="1"/>
  <c r="J73" i="1"/>
  <c r="I73" i="1"/>
  <c r="L72" i="1"/>
  <c r="K72" i="1"/>
  <c r="J72" i="1"/>
  <c r="I72" i="1"/>
  <c r="F73" i="1"/>
  <c r="E73" i="1"/>
  <c r="D73" i="1"/>
  <c r="C73" i="1"/>
  <c r="F72" i="1"/>
  <c r="E72" i="1"/>
  <c r="D72" i="1"/>
  <c r="C72" i="1"/>
  <c r="L63" i="1"/>
  <c r="K63" i="1"/>
  <c r="J63" i="1"/>
  <c r="I63" i="1"/>
  <c r="L62" i="1"/>
  <c r="K62" i="1"/>
  <c r="J62" i="1"/>
  <c r="I62" i="1"/>
  <c r="F63" i="1"/>
  <c r="E63" i="1"/>
  <c r="D63" i="1"/>
  <c r="C63" i="1"/>
  <c r="F62" i="1"/>
  <c r="E62" i="1"/>
  <c r="D62" i="1"/>
  <c r="C62" i="1"/>
  <c r="F49" i="1"/>
  <c r="E49" i="1"/>
  <c r="D49" i="1"/>
  <c r="C49" i="1"/>
  <c r="F48" i="1"/>
  <c r="E48" i="1"/>
  <c r="D48" i="1"/>
  <c r="C48" i="1"/>
  <c r="L39" i="1"/>
  <c r="K39" i="1"/>
  <c r="J39" i="1"/>
  <c r="I39" i="1"/>
  <c r="L38" i="1"/>
  <c r="K38" i="1"/>
  <c r="J38" i="1"/>
  <c r="I38" i="1"/>
  <c r="D38" i="1"/>
  <c r="E38" i="1"/>
  <c r="F38" i="1"/>
  <c r="D39" i="1"/>
  <c r="E39" i="1"/>
  <c r="F39" i="1"/>
  <c r="C39" i="1"/>
  <c r="C38" i="1"/>
  <c r="L25" i="1"/>
  <c r="K25" i="1"/>
  <c r="J25" i="1"/>
  <c r="I25" i="1"/>
  <c r="F25" i="1"/>
  <c r="E25" i="1"/>
  <c r="D25" i="1"/>
  <c r="C25" i="1"/>
  <c r="D15" i="1"/>
  <c r="E15" i="1"/>
  <c r="F15" i="1"/>
  <c r="C15" i="1"/>
</calcChain>
</file>

<file path=xl/sharedStrings.xml><?xml version="1.0" encoding="utf-8"?>
<sst xmlns="http://schemas.openxmlformats.org/spreadsheetml/2006/main" count="134" uniqueCount="53">
  <si>
    <t>My School</t>
  </si>
  <si>
    <t>Created by James Pembroke, sigplus.co.uk</t>
  </si>
  <si>
    <t>Enter your school results in the tables below and click on 'charts' tab to view and print</t>
  </si>
  <si>
    <t>Early Years Foundation Stage (EYFS) Good Level of Development (GLD)</t>
  </si>
  <si>
    <t xml:space="preserve"> </t>
  </si>
  <si>
    <t>Pupils reaching expected development in 12 early learning goals</t>
  </si>
  <si>
    <t>% pupils reaching GLD at end of EYFS</t>
  </si>
  <si>
    <t>School</t>
  </si>
  <si>
    <t>National</t>
  </si>
  <si>
    <t>No. pupils</t>
  </si>
  <si>
    <t>Pupil No. Gap</t>
  </si>
  <si>
    <t>Phonics in Year 1 and 2</t>
  </si>
  <si>
    <t>Pupil are counted as achieving the standard in Y1 and by end of Y2 (the latter measure is cumulative)</t>
  </si>
  <si>
    <t>% pupils achieving phonics standard in Year 1</t>
  </si>
  <si>
    <t>% pupils achieving phonics standard by end of Year 2</t>
  </si>
  <si>
    <t>Key Stage 1</t>
  </si>
  <si>
    <t>Note: Results in all subjects are based on teacher assessment</t>
  </si>
  <si>
    <t>EXS+ = Expected standard or above, GDS = greater depth standard</t>
  </si>
  <si>
    <t>% achieving EXS+ and GDS in reading at KS1</t>
  </si>
  <si>
    <t>% achieving EXS+ and GDS in writing at KS1</t>
  </si>
  <si>
    <t>% achieving EXS and GDS in writing at KS1</t>
  </si>
  <si>
    <t>School EXS+</t>
  </si>
  <si>
    <t>National EXS+</t>
  </si>
  <si>
    <t>EXS+</t>
  </si>
  <si>
    <t>School GDS</t>
  </si>
  <si>
    <t>GDS</t>
  </si>
  <si>
    <t>National GDS</t>
  </si>
  <si>
    <t>Pupil No. Gap (EXS)</t>
  </si>
  <si>
    <t>Pupil No. Gap (GDS)</t>
  </si>
  <si>
    <t>% achieving EXS+ and GDS in maths at KS1</t>
  </si>
  <si>
    <t>Key Stage 2</t>
  </si>
  <si>
    <r>
      <rPr>
        <b/>
        <sz val="11"/>
        <color theme="1"/>
        <rFont val="Calibri"/>
        <family val="2"/>
        <scheme val="minor"/>
      </rPr>
      <t>Please note</t>
    </r>
    <r>
      <rPr>
        <sz val="11"/>
        <color theme="1"/>
        <rFont val="Calibri"/>
        <family val="2"/>
        <scheme val="minor"/>
      </rPr>
      <t xml:space="preserve">: Writing is teacher assessed only. In reading&lt; GPS and maths, EXS+ = scaled score of 100+; high score = scaled score of 110+. </t>
    </r>
  </si>
  <si>
    <t>GDS = Greater Depth Standard (writing only). RWM = reading, writing and maths combined. GPS = Grammar, punctuation, and spelling</t>
  </si>
  <si>
    <t>% achieving EXS+ and high score/GDS in RWM at KS2</t>
  </si>
  <si>
    <t>% achieving EXS+ and high score in reading at KS2</t>
  </si>
  <si>
    <t>% achieving EXS+ and GDS in writing at KS2</t>
  </si>
  <si>
    <t>% achieving EXS+ and high score in maths at KS2</t>
  </si>
  <si>
    <t>% achieving EXS+ and high score in GPS at KS2</t>
  </si>
  <si>
    <r>
      <t xml:space="preserve">Average scaled scores </t>
    </r>
    <r>
      <rPr>
        <sz val="11"/>
        <color theme="1"/>
        <rFont val="Calibri"/>
        <family val="2"/>
        <scheme val="minor"/>
      </rPr>
      <t>(Expected standard = 100, High score = 110)</t>
    </r>
  </si>
  <si>
    <t>reading</t>
  </si>
  <si>
    <t>maths</t>
  </si>
  <si>
    <t>GPS</t>
  </si>
  <si>
    <t>KS2 Progress scores</t>
  </si>
  <si>
    <t>Reading</t>
  </si>
  <si>
    <t>Upper CI</t>
  </si>
  <si>
    <t>Lower CI</t>
  </si>
  <si>
    <t>Sig+/-</t>
  </si>
  <si>
    <t>Writing</t>
  </si>
  <si>
    <t>Maths</t>
  </si>
  <si>
    <t>Sig +/-</t>
  </si>
  <si>
    <t>Score</t>
  </si>
  <si>
    <t>Sig</t>
  </si>
  <si>
    <t>MORETON SAY CE PRIMARY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</si>
</sst>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1" xfId="0" applyNumberFormat="1" applyBorder="1"/>
    <xf numFmtId="1" fontId="0" fillId="0" borderId="1" xfId="0" applyNumberFormat="1" applyBorder="1"/>
    <xf numFmtId="0" fontId="2" fillId="0" borderId="1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 applyBorder="1"/>
    <xf numFmtId="1" fontId="0" fillId="0" borderId="0" xfId="0" applyNumberFormat="1" applyBorder="1"/>
    <xf numFmtId="0" fontId="1" fillId="0" borderId="0" xfId="0" applyFont="1" applyFill="1" applyBorder="1"/>
    <xf numFmtId="0" fontId="0" fillId="0" borderId="2" xfId="0" applyBorder="1"/>
    <xf numFmtId="0" fontId="0" fillId="0" borderId="4" xfId="0" applyBorder="1" applyAlignment="1">
      <alignment horizontal="left"/>
    </xf>
    <xf numFmtId="0" fontId="0" fillId="0" borderId="0" xfId="0" applyFont="1"/>
    <xf numFmtId="0" fontId="0" fillId="0" borderId="1" xfId="0" applyBorder="1" applyAlignment="1">
      <alignment horizontal="left"/>
    </xf>
    <xf numFmtId="164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0" xfId="0" applyNumberFormat="1" applyBorder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0" xfId="0" applyFill="1" applyBorder="1"/>
    <xf numFmtId="0" fontId="1" fillId="0" borderId="0" xfId="0" applyFont="1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7" xfId="0" applyBorder="1" applyAlignment="1">
      <alignment horizontal="left" vertical="center"/>
    </xf>
  </cellXfs>
  <cellStyles count="1">
    <cellStyle name="Normal" xfId="0" builtinId="0"/>
  </cellStyles>
  <dxfs count="21"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EXS+ and GDS in writing at KS1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entry'!$H$33</c:f>
              <c:strCache>
                <c:ptCount val="1"/>
                <c:pt idx="0">
                  <c:v>School EXS+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entry'!$I$32:$L$32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entry'!$I$33:$L$33</c:f>
              <c:numCache>
                <c:formatCode>0.0%</c:formatCode>
                <c:ptCount val="4"/>
                <c:pt idx="0">
                  <c:v>0.69199999999999995</c:v>
                </c:pt>
                <c:pt idx="1">
                  <c:v>0.76900000000000002</c:v>
                </c:pt>
                <c:pt idx="2">
                  <c:v>0.69199999999999995</c:v>
                </c:pt>
                <c:pt idx="3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7-4E1F-BE96-66E7D155A591}"/>
            </c:ext>
          </c:extLst>
        </c:ser>
        <c:ser>
          <c:idx val="1"/>
          <c:order val="1"/>
          <c:tx>
            <c:strRef>
              <c:f>'Data entry'!$H$34</c:f>
              <c:strCache>
                <c:ptCount val="1"/>
                <c:pt idx="0">
                  <c:v>National EXS+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entry'!$I$32:$L$32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entry'!$I$34:$L$34</c:f>
              <c:numCache>
                <c:formatCode>0.0%</c:formatCode>
                <c:ptCount val="4"/>
                <c:pt idx="0">
                  <c:v>0.65</c:v>
                </c:pt>
                <c:pt idx="1">
                  <c:v>0.68</c:v>
                </c:pt>
                <c:pt idx="2">
                  <c:v>0.7</c:v>
                </c:pt>
                <c:pt idx="3">
                  <c:v>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7-4E1F-BE96-66E7D155A591}"/>
            </c:ext>
          </c:extLst>
        </c:ser>
        <c:ser>
          <c:idx val="2"/>
          <c:order val="2"/>
          <c:tx>
            <c:strRef>
              <c:f>'Data entry'!$H$35</c:f>
              <c:strCache>
                <c:ptCount val="1"/>
                <c:pt idx="0">
                  <c:v>School GDS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entry'!$I$32:$L$32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entry'!$I$35:$L$35</c:f>
              <c:numCache>
                <c:formatCode>0.0%</c:formatCode>
                <c:ptCount val="4"/>
                <c:pt idx="0">
                  <c:v>0.23100000000000001</c:v>
                </c:pt>
                <c:pt idx="1">
                  <c:v>0.154</c:v>
                </c:pt>
                <c:pt idx="2">
                  <c:v>7.6999999999999999E-2</c:v>
                </c:pt>
                <c:pt idx="3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F7-4E1F-BE96-66E7D155A591}"/>
            </c:ext>
          </c:extLst>
        </c:ser>
        <c:ser>
          <c:idx val="3"/>
          <c:order val="3"/>
          <c:tx>
            <c:strRef>
              <c:f>'Data entry'!$H$36</c:f>
              <c:strCache>
                <c:ptCount val="1"/>
                <c:pt idx="0">
                  <c:v>National GDS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'Data entry'!$I$32:$L$32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entry'!$I$36:$L$36</c:f>
              <c:numCache>
                <c:formatCode>0.0%</c:formatCode>
                <c:ptCount val="4"/>
                <c:pt idx="0">
                  <c:v>0.13</c:v>
                </c:pt>
                <c:pt idx="1">
                  <c:v>0.16</c:v>
                </c:pt>
                <c:pt idx="2">
                  <c:v>0.16</c:v>
                </c:pt>
                <c:pt idx="3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F7-4E1F-BE96-66E7D155A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9858680"/>
        <c:axId val="629859008"/>
      </c:barChart>
      <c:catAx>
        <c:axId val="62985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59008"/>
        <c:crosses val="autoZero"/>
        <c:auto val="1"/>
        <c:lblAlgn val="ctr"/>
        <c:lblOffset val="100"/>
        <c:noMultiLvlLbl val="0"/>
      </c:catAx>
      <c:valAx>
        <c:axId val="629859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58680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phonics standard in Y1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entry'!$B$22</c:f>
              <c:strCache>
                <c:ptCount val="1"/>
                <c:pt idx="0">
                  <c:v>School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entry'!$C$21:$F$21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entry'!$C$22:$F$22</c:f>
              <c:numCache>
                <c:formatCode>0.0%</c:formatCode>
                <c:ptCount val="4"/>
                <c:pt idx="0">
                  <c:v>0.92300000000000004</c:v>
                </c:pt>
                <c:pt idx="1">
                  <c:v>0.69199999999999995</c:v>
                </c:pt>
                <c:pt idx="2">
                  <c:v>1</c:v>
                </c:pt>
                <c:pt idx="3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B-4B51-9412-A59F23CBF874}"/>
            </c:ext>
          </c:extLst>
        </c:ser>
        <c:ser>
          <c:idx val="1"/>
          <c:order val="1"/>
          <c:tx>
            <c:strRef>
              <c:f>'Data entry'!$B$23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entry'!$C$21:$F$21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entry'!$C$23:$F$23</c:f>
              <c:numCache>
                <c:formatCode>0.0%</c:formatCode>
                <c:ptCount val="4"/>
                <c:pt idx="0">
                  <c:v>0.81</c:v>
                </c:pt>
                <c:pt idx="1">
                  <c:v>0.81</c:v>
                </c:pt>
                <c:pt idx="2">
                  <c:v>0.82</c:v>
                </c:pt>
                <c:pt idx="3">
                  <c:v>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2B-4B51-9412-A59F23CBF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7691640"/>
        <c:axId val="567691968"/>
      </c:barChart>
      <c:catAx>
        <c:axId val="56769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691968"/>
        <c:crosses val="autoZero"/>
        <c:auto val="1"/>
        <c:lblAlgn val="ctr"/>
        <c:lblOffset val="100"/>
        <c:noMultiLvlLbl val="0"/>
      </c:catAx>
      <c:valAx>
        <c:axId val="5676919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6916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phonics standard by end Y2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entry'!$H$22</c:f>
              <c:strCache>
                <c:ptCount val="1"/>
                <c:pt idx="0">
                  <c:v>School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entry'!$I$21:$L$21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entry'!$I$22:$L$22</c:f>
              <c:numCache>
                <c:formatCode>0.0%</c:formatCode>
                <c:ptCount val="4"/>
                <c:pt idx="0">
                  <c:v>0.92</c:v>
                </c:pt>
                <c:pt idx="1">
                  <c:v>1</c:v>
                </c:pt>
                <c:pt idx="2">
                  <c:v>0.92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4-4953-8B06-8383376308B3}"/>
            </c:ext>
          </c:extLst>
        </c:ser>
        <c:ser>
          <c:idx val="1"/>
          <c:order val="1"/>
          <c:tx>
            <c:strRef>
              <c:f>'Data entry'!$H$23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entry'!$I$21:$L$21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entry'!$I$23:$L$23</c:f>
              <c:numCache>
                <c:formatCode>0.0%</c:formatCode>
                <c:ptCount val="4"/>
                <c:pt idx="0">
                  <c:v>0.91</c:v>
                </c:pt>
                <c:pt idx="1">
                  <c:v>0.91</c:v>
                </c:pt>
                <c:pt idx="2">
                  <c:v>0.92</c:v>
                </c:pt>
                <c:pt idx="3">
                  <c:v>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B4-4953-8B06-838337630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239624"/>
        <c:axId val="583086992"/>
      </c:barChart>
      <c:catAx>
        <c:axId val="645239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086992"/>
        <c:crosses val="autoZero"/>
        <c:auto val="1"/>
        <c:lblAlgn val="ctr"/>
        <c:lblOffset val="100"/>
        <c:noMultiLvlLbl val="0"/>
      </c:catAx>
      <c:valAx>
        <c:axId val="5830869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2396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EXS+ and GDS in reading at KS1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entry'!$B$33</c:f>
              <c:strCache>
                <c:ptCount val="1"/>
                <c:pt idx="0">
                  <c:v>School EXS+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entry'!$C$32:$F$32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entry'!$C$33:$F$33</c:f>
              <c:numCache>
                <c:formatCode>0.0%</c:formatCode>
                <c:ptCount val="4"/>
                <c:pt idx="0">
                  <c:v>0.76900000000000002</c:v>
                </c:pt>
                <c:pt idx="1">
                  <c:v>0.92300000000000004</c:v>
                </c:pt>
                <c:pt idx="2">
                  <c:v>0.76900000000000002</c:v>
                </c:pt>
                <c:pt idx="3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1-4DFB-8520-449BF7DB7B97}"/>
            </c:ext>
          </c:extLst>
        </c:ser>
        <c:ser>
          <c:idx val="1"/>
          <c:order val="1"/>
          <c:tx>
            <c:strRef>
              <c:f>'Data entry'!$B$34</c:f>
              <c:strCache>
                <c:ptCount val="1"/>
                <c:pt idx="0">
                  <c:v>National EXS+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entry'!$C$32:$F$32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entry'!$C$34:$F$34</c:f>
              <c:numCache>
                <c:formatCode>0.0%</c:formatCode>
                <c:ptCount val="4"/>
                <c:pt idx="0">
                  <c:v>0.74</c:v>
                </c:pt>
                <c:pt idx="1">
                  <c:v>0.76</c:v>
                </c:pt>
                <c:pt idx="2">
                  <c:v>0.75</c:v>
                </c:pt>
                <c:pt idx="3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91-4DFB-8520-449BF7DB7B97}"/>
            </c:ext>
          </c:extLst>
        </c:ser>
        <c:ser>
          <c:idx val="2"/>
          <c:order val="2"/>
          <c:tx>
            <c:strRef>
              <c:f>'Data entry'!$B$35</c:f>
              <c:strCache>
                <c:ptCount val="1"/>
                <c:pt idx="0">
                  <c:v>School GDS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entry'!$C$32:$F$32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entry'!$C$35:$F$35</c:f>
              <c:numCache>
                <c:formatCode>0.0%</c:formatCode>
                <c:ptCount val="4"/>
                <c:pt idx="0">
                  <c:v>0.38500000000000001</c:v>
                </c:pt>
                <c:pt idx="1">
                  <c:v>0.38500000000000001</c:v>
                </c:pt>
                <c:pt idx="2">
                  <c:v>0.154</c:v>
                </c:pt>
                <c:pt idx="3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91-4DFB-8520-449BF7DB7B97}"/>
            </c:ext>
          </c:extLst>
        </c:ser>
        <c:ser>
          <c:idx val="3"/>
          <c:order val="3"/>
          <c:tx>
            <c:strRef>
              <c:f>'Data entry'!$B$36</c:f>
              <c:strCache>
                <c:ptCount val="1"/>
                <c:pt idx="0">
                  <c:v>National GDS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'Data entry'!$C$32:$F$32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entry'!$C$36:$F$36</c:f>
              <c:numCache>
                <c:formatCode>0.0%</c:formatCode>
                <c:ptCount val="4"/>
                <c:pt idx="0">
                  <c:v>0.24</c:v>
                </c:pt>
                <c:pt idx="1">
                  <c:v>0.25</c:v>
                </c:pt>
                <c:pt idx="2">
                  <c:v>0.26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91-4DFB-8520-449BF7DB7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9858680"/>
        <c:axId val="629859008"/>
      </c:barChart>
      <c:catAx>
        <c:axId val="62985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59008"/>
        <c:crosses val="autoZero"/>
        <c:auto val="1"/>
        <c:lblAlgn val="ctr"/>
        <c:lblOffset val="100"/>
        <c:noMultiLvlLbl val="0"/>
      </c:catAx>
      <c:valAx>
        <c:axId val="629859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58680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KS2 Progress Scores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entry'!$D$86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entry'!$C$87:$C$98</c15:sqref>
                  </c15:fullRef>
                </c:ext>
              </c:extLst>
              <c:f>('Data entry'!$C$87,'Data entry'!$C$91,'Data entry'!$C$95)</c:f>
              <c:strCache>
                <c:ptCount val="3"/>
                <c:pt idx="0">
                  <c:v>Reading</c:v>
                </c:pt>
                <c:pt idx="1">
                  <c:v>Writing</c:v>
                </c:pt>
                <c:pt idx="2">
                  <c:v>Maths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entry'!$D$87:$D$98</c15:sqref>
                  </c15:fullRef>
                </c:ext>
              </c:extLst>
              <c:f>('Data entry'!$D$87,'Data entry'!$D$91,'Data entry'!$D$95)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F6D4-48A5-9C14-F5A8C176C30D}"/>
            </c:ext>
          </c:extLst>
        </c:ser>
        <c:ser>
          <c:idx val="1"/>
          <c:order val="1"/>
          <c:tx>
            <c:strRef>
              <c:f>'Data entry'!$E$86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entry'!$C$87:$C$98</c15:sqref>
                  </c15:fullRef>
                </c:ext>
              </c:extLst>
              <c:f>('Data entry'!$C$87,'Data entry'!$C$91,'Data entry'!$C$95)</c:f>
              <c:strCache>
                <c:ptCount val="3"/>
                <c:pt idx="0">
                  <c:v>Reading</c:v>
                </c:pt>
                <c:pt idx="1">
                  <c:v>Writing</c:v>
                </c:pt>
                <c:pt idx="2">
                  <c:v>Maths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entry'!$E$87:$E$98</c15:sqref>
                  </c15:fullRef>
                </c:ext>
              </c:extLst>
              <c:f>('Data entry'!$E$87,'Data entry'!$E$91,'Data entry'!$E$95)</c:f>
              <c:numCache>
                <c:formatCode>General</c:formatCode>
                <c:ptCount val="3"/>
                <c:pt idx="0">
                  <c:v>-0.77</c:v>
                </c:pt>
                <c:pt idx="1">
                  <c:v>0.95</c:v>
                </c:pt>
                <c:pt idx="2">
                  <c:v>3.98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D4-48A5-9C14-F5A8C176C30D}"/>
            </c:ext>
          </c:extLst>
        </c:ser>
        <c:ser>
          <c:idx val="2"/>
          <c:order val="2"/>
          <c:tx>
            <c:strRef>
              <c:f>'Data entry'!$F$86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entry'!$C$87:$C$98</c15:sqref>
                  </c15:fullRef>
                </c:ext>
              </c:extLst>
              <c:f>('Data entry'!$C$87,'Data entry'!$C$91,'Data entry'!$C$95)</c:f>
              <c:strCache>
                <c:ptCount val="3"/>
                <c:pt idx="0">
                  <c:v>Reading</c:v>
                </c:pt>
                <c:pt idx="1">
                  <c:v>Writing</c:v>
                </c:pt>
                <c:pt idx="2">
                  <c:v>Maths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entry'!$F$87:$F$98</c15:sqref>
                  </c15:fullRef>
                </c:ext>
              </c:extLst>
              <c:f>('Data entry'!$F$87,'Data entry'!$F$91,'Data entry'!$F$95)</c:f>
              <c:numCache>
                <c:formatCode>General</c:formatCode>
                <c:ptCount val="3"/>
                <c:pt idx="0">
                  <c:v>-0.5</c:v>
                </c:pt>
                <c:pt idx="1">
                  <c:v>1.71</c:v>
                </c:pt>
                <c:pt idx="2">
                  <c:v>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D4-48A5-9C14-F5A8C176C30D}"/>
            </c:ext>
          </c:extLst>
        </c:ser>
        <c:ser>
          <c:idx val="3"/>
          <c:order val="3"/>
          <c:tx>
            <c:strRef>
              <c:f>'Data entry'!$G$86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entry'!$C$87:$C$98</c15:sqref>
                  </c15:fullRef>
                </c:ext>
              </c:extLst>
              <c:f>('Data entry'!$C$87,'Data entry'!$C$91,'Data entry'!$C$95)</c:f>
              <c:strCache>
                <c:ptCount val="3"/>
                <c:pt idx="0">
                  <c:v>Reading</c:v>
                </c:pt>
                <c:pt idx="1">
                  <c:v>Writing</c:v>
                </c:pt>
                <c:pt idx="2">
                  <c:v>Maths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entry'!$G$87:$G$98</c15:sqref>
                  </c15:fullRef>
                </c:ext>
              </c:extLst>
              <c:f>('Data entry'!$G$87,'Data entry'!$G$91,'Data entry'!$G$95)</c:f>
              <c:numCache>
                <c:formatCode>General</c:formatCode>
                <c:ptCount val="3"/>
                <c:pt idx="0">
                  <c:v>-2.66</c:v>
                </c:pt>
                <c:pt idx="1">
                  <c:v>-1.47</c:v>
                </c:pt>
                <c:pt idx="2">
                  <c:v>-0.56000000000000005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D4-48A5-9C14-F5A8C176C3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8085200"/>
        <c:axId val="578082904"/>
      </c:barChart>
      <c:catAx>
        <c:axId val="57808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082904"/>
        <c:crosses val="autoZero"/>
        <c:auto val="1"/>
        <c:lblAlgn val="ctr"/>
        <c:lblOffset val="100"/>
        <c:noMultiLvlLbl val="0"/>
      </c:catAx>
      <c:valAx>
        <c:axId val="578082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08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EXS+ and GDS in maths at KS1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entry'!$B$43</c:f>
              <c:strCache>
                <c:ptCount val="1"/>
                <c:pt idx="0">
                  <c:v>School EXS+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entry'!$C$42:$F$42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entry'!$C$43:$F$43</c:f>
              <c:numCache>
                <c:formatCode>0.0%</c:formatCode>
                <c:ptCount val="4"/>
                <c:pt idx="0">
                  <c:v>0.92300000000000004</c:v>
                </c:pt>
                <c:pt idx="1">
                  <c:v>0.84599999999999997</c:v>
                </c:pt>
                <c:pt idx="2">
                  <c:v>0.76900000000000002</c:v>
                </c:pt>
                <c:pt idx="3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39-47FC-924E-C6AB67B43DCB}"/>
            </c:ext>
          </c:extLst>
        </c:ser>
        <c:ser>
          <c:idx val="1"/>
          <c:order val="1"/>
          <c:tx>
            <c:strRef>
              <c:f>'Data entry'!$B$44</c:f>
              <c:strCache>
                <c:ptCount val="1"/>
                <c:pt idx="0">
                  <c:v>National EXS+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entry'!$C$42:$F$42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entry'!$C$44:$F$44</c:f>
              <c:numCache>
                <c:formatCode>0.0%</c:formatCode>
                <c:ptCount val="4"/>
                <c:pt idx="0">
                  <c:v>0.73</c:v>
                </c:pt>
                <c:pt idx="1">
                  <c:v>0.75</c:v>
                </c:pt>
                <c:pt idx="2">
                  <c:v>0.76</c:v>
                </c:pt>
                <c:pt idx="3">
                  <c:v>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39-47FC-924E-C6AB67B43DCB}"/>
            </c:ext>
          </c:extLst>
        </c:ser>
        <c:ser>
          <c:idx val="2"/>
          <c:order val="2"/>
          <c:tx>
            <c:strRef>
              <c:f>'Data entry'!$B$45</c:f>
              <c:strCache>
                <c:ptCount val="1"/>
                <c:pt idx="0">
                  <c:v>School GDS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entry'!$C$42:$F$42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entry'!$C$45:$F$45</c:f>
              <c:numCache>
                <c:formatCode>0.0%</c:formatCode>
                <c:ptCount val="4"/>
                <c:pt idx="0">
                  <c:v>0.23100000000000001</c:v>
                </c:pt>
                <c:pt idx="1">
                  <c:v>0.308</c:v>
                </c:pt>
                <c:pt idx="2">
                  <c:v>0.23100000000000001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39-47FC-924E-C6AB67B43DCB}"/>
            </c:ext>
          </c:extLst>
        </c:ser>
        <c:ser>
          <c:idx val="3"/>
          <c:order val="3"/>
          <c:tx>
            <c:strRef>
              <c:f>'Data entry'!$B$46</c:f>
              <c:strCache>
                <c:ptCount val="1"/>
                <c:pt idx="0">
                  <c:v>National GDS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'Data entry'!$C$42:$F$42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entry'!$C$46:$F$46</c:f>
              <c:numCache>
                <c:formatCode>0.0%</c:formatCode>
                <c:ptCount val="4"/>
                <c:pt idx="0">
                  <c:v>0.18</c:v>
                </c:pt>
                <c:pt idx="1">
                  <c:v>0.21</c:v>
                </c:pt>
                <c:pt idx="2">
                  <c:v>0.22</c:v>
                </c:pt>
                <c:pt idx="3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39-47FC-924E-C6AB67B43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9858680"/>
        <c:axId val="629859008"/>
      </c:barChart>
      <c:catAx>
        <c:axId val="62985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59008"/>
        <c:crosses val="autoZero"/>
        <c:auto val="1"/>
        <c:lblAlgn val="ctr"/>
        <c:lblOffset val="100"/>
        <c:noMultiLvlLbl val="0"/>
      </c:catAx>
      <c:valAx>
        <c:axId val="629859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58680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EXS+ and GDS in RWM at KS2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entry'!$B$57</c:f>
              <c:strCache>
                <c:ptCount val="1"/>
                <c:pt idx="0">
                  <c:v>School EXS+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entry'!$C$56:$F$56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entry'!$C$57:$F$57</c:f>
              <c:numCache>
                <c:formatCode>0.0%</c:formatCode>
                <c:ptCount val="4"/>
                <c:pt idx="0">
                  <c:v>0.85699999999999998</c:v>
                </c:pt>
                <c:pt idx="1">
                  <c:v>1</c:v>
                </c:pt>
                <c:pt idx="2">
                  <c:v>0.44</c:v>
                </c:pt>
                <c:pt idx="3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1-4C92-940C-801B2F234BAB}"/>
            </c:ext>
          </c:extLst>
        </c:ser>
        <c:ser>
          <c:idx val="1"/>
          <c:order val="1"/>
          <c:tx>
            <c:strRef>
              <c:f>'Data entry'!$B$58</c:f>
              <c:strCache>
                <c:ptCount val="1"/>
                <c:pt idx="0">
                  <c:v>National EXS+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entry'!$C$56:$F$56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entry'!$C$58:$F$58</c:f>
              <c:numCache>
                <c:formatCode>0.0%</c:formatCode>
                <c:ptCount val="4"/>
                <c:pt idx="0">
                  <c:v>0.53</c:v>
                </c:pt>
                <c:pt idx="1">
                  <c:v>0.61</c:v>
                </c:pt>
                <c:pt idx="2">
                  <c:v>0.64</c:v>
                </c:pt>
                <c:pt idx="3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61-4C92-940C-801B2F234BAB}"/>
            </c:ext>
          </c:extLst>
        </c:ser>
        <c:ser>
          <c:idx val="2"/>
          <c:order val="2"/>
          <c:tx>
            <c:strRef>
              <c:f>'Data entry'!$B$59</c:f>
              <c:strCache>
                <c:ptCount val="1"/>
                <c:pt idx="0">
                  <c:v>School GDS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entry'!$C$56:$F$56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entry'!$C$59:$F$59</c:f>
              <c:numCache>
                <c:formatCode>0.0%</c:formatCode>
                <c:ptCount val="4"/>
                <c:pt idx="0">
                  <c:v>7.0999999999999994E-2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61-4C92-940C-801B2F234BAB}"/>
            </c:ext>
          </c:extLst>
        </c:ser>
        <c:ser>
          <c:idx val="3"/>
          <c:order val="3"/>
          <c:tx>
            <c:strRef>
              <c:f>'Data entry'!$B$60</c:f>
              <c:strCache>
                <c:ptCount val="1"/>
                <c:pt idx="0">
                  <c:v>National GDS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'Data entry'!$C$56:$F$56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entry'!$C$60:$F$60</c:f>
              <c:numCache>
                <c:formatCode>0.0%</c:formatCode>
                <c:ptCount val="4"/>
                <c:pt idx="0">
                  <c:v>0.05</c:v>
                </c:pt>
                <c:pt idx="1">
                  <c:v>0.09</c:v>
                </c:pt>
                <c:pt idx="2">
                  <c:v>0.1</c:v>
                </c:pt>
                <c:pt idx="3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61-4C92-940C-801B2F234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7010584"/>
        <c:axId val="787011240"/>
      </c:barChart>
      <c:catAx>
        <c:axId val="78701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1240"/>
        <c:crosses val="autoZero"/>
        <c:auto val="1"/>
        <c:lblAlgn val="ctr"/>
        <c:lblOffset val="100"/>
        <c:noMultiLvlLbl val="0"/>
      </c:catAx>
      <c:valAx>
        <c:axId val="7870112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0584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EXS+ and GDS in reading at KS2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entry'!$H$57</c:f>
              <c:strCache>
                <c:ptCount val="1"/>
                <c:pt idx="0">
                  <c:v>School EXS+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entry'!$I$56:$L$56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entry'!$I$57:$L$57</c:f>
              <c:numCache>
                <c:formatCode>0.0%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0.55600000000000005</c:v>
                </c:pt>
                <c:pt idx="3">
                  <c:v>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C-4517-A23A-A7A56A0D8D90}"/>
            </c:ext>
          </c:extLst>
        </c:ser>
        <c:ser>
          <c:idx val="1"/>
          <c:order val="1"/>
          <c:tx>
            <c:strRef>
              <c:f>'Data entry'!$H$58</c:f>
              <c:strCache>
                <c:ptCount val="1"/>
                <c:pt idx="0">
                  <c:v>National EXS+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entry'!$I$56:$L$56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entry'!$I$58:$L$58</c:f>
              <c:numCache>
                <c:formatCode>0.0%</c:formatCode>
                <c:ptCount val="4"/>
                <c:pt idx="0">
                  <c:v>0.66</c:v>
                </c:pt>
                <c:pt idx="1">
                  <c:v>0.72</c:v>
                </c:pt>
                <c:pt idx="2">
                  <c:v>0.75</c:v>
                </c:pt>
                <c:pt idx="3">
                  <c:v>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9C-4517-A23A-A7A56A0D8D90}"/>
            </c:ext>
          </c:extLst>
        </c:ser>
        <c:ser>
          <c:idx val="2"/>
          <c:order val="2"/>
          <c:tx>
            <c:strRef>
              <c:f>'Data entry'!$H$59</c:f>
              <c:strCache>
                <c:ptCount val="1"/>
                <c:pt idx="0">
                  <c:v>School GDS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entry'!$I$56:$L$56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entry'!$I$59:$L$59</c:f>
              <c:numCache>
                <c:formatCode>0.0%</c:formatCode>
                <c:ptCount val="4"/>
                <c:pt idx="0">
                  <c:v>0.214</c:v>
                </c:pt>
                <c:pt idx="1">
                  <c:v>0.2</c:v>
                </c:pt>
                <c:pt idx="2">
                  <c:v>0.222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9C-4517-A23A-A7A56A0D8D90}"/>
            </c:ext>
          </c:extLst>
        </c:ser>
        <c:ser>
          <c:idx val="3"/>
          <c:order val="3"/>
          <c:tx>
            <c:strRef>
              <c:f>'Data entry'!$H$60</c:f>
              <c:strCache>
                <c:ptCount val="1"/>
                <c:pt idx="0">
                  <c:v>National GDS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'Data entry'!$I$56:$L$56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entry'!$I$60:$L$60</c:f>
              <c:numCache>
                <c:formatCode>0.0%</c:formatCode>
                <c:ptCount val="4"/>
                <c:pt idx="0">
                  <c:v>0.19</c:v>
                </c:pt>
                <c:pt idx="1">
                  <c:v>0.25</c:v>
                </c:pt>
                <c:pt idx="2">
                  <c:v>0.28000000000000003</c:v>
                </c:pt>
                <c:pt idx="3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9C-4517-A23A-A7A56A0D8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7010584"/>
        <c:axId val="787011240"/>
      </c:barChart>
      <c:catAx>
        <c:axId val="78701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1240"/>
        <c:crosses val="autoZero"/>
        <c:auto val="1"/>
        <c:lblAlgn val="ctr"/>
        <c:lblOffset val="100"/>
        <c:noMultiLvlLbl val="0"/>
      </c:catAx>
      <c:valAx>
        <c:axId val="7870112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0584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EXS+ and GDS in writing at KS2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entry'!$B$67</c:f>
              <c:strCache>
                <c:ptCount val="1"/>
                <c:pt idx="0">
                  <c:v>School EXS+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entry'!$C$66:$F$66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entry'!$C$67:$F$67</c:f>
              <c:numCache>
                <c:formatCode>0.0%</c:formatCode>
                <c:ptCount val="4"/>
                <c:pt idx="0">
                  <c:v>0.85699999999999998</c:v>
                </c:pt>
                <c:pt idx="1">
                  <c:v>1</c:v>
                </c:pt>
                <c:pt idx="2">
                  <c:v>0.77800000000000002</c:v>
                </c:pt>
                <c:pt idx="3">
                  <c:v>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F-491D-B5E3-C4A57AFC63A5}"/>
            </c:ext>
          </c:extLst>
        </c:ser>
        <c:ser>
          <c:idx val="1"/>
          <c:order val="1"/>
          <c:tx>
            <c:strRef>
              <c:f>'Data entry'!$B$68</c:f>
              <c:strCache>
                <c:ptCount val="1"/>
                <c:pt idx="0">
                  <c:v>National EXS+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entry'!$C$66:$F$66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entry'!$C$68:$F$68</c:f>
              <c:numCache>
                <c:formatCode>0.0%</c:formatCode>
                <c:ptCount val="4"/>
                <c:pt idx="0">
                  <c:v>0.74</c:v>
                </c:pt>
                <c:pt idx="1">
                  <c:v>0.76</c:v>
                </c:pt>
                <c:pt idx="2">
                  <c:v>0.78</c:v>
                </c:pt>
                <c:pt idx="3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7F-491D-B5E3-C4A57AFC63A5}"/>
            </c:ext>
          </c:extLst>
        </c:ser>
        <c:ser>
          <c:idx val="2"/>
          <c:order val="2"/>
          <c:tx>
            <c:strRef>
              <c:f>'Data entry'!$B$69</c:f>
              <c:strCache>
                <c:ptCount val="1"/>
                <c:pt idx="0">
                  <c:v>School GDS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entry'!$C$66:$F$66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entry'!$C$69:$F$69</c:f>
              <c:numCache>
                <c:formatCode>0.0%</c:formatCode>
                <c:ptCount val="4"/>
                <c:pt idx="0">
                  <c:v>0.35699999999999998</c:v>
                </c:pt>
                <c:pt idx="1">
                  <c:v>0.4</c:v>
                </c:pt>
                <c:pt idx="2">
                  <c:v>0.222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7F-491D-B5E3-C4A57AFC63A5}"/>
            </c:ext>
          </c:extLst>
        </c:ser>
        <c:ser>
          <c:idx val="3"/>
          <c:order val="3"/>
          <c:tx>
            <c:strRef>
              <c:f>'Data entry'!$B$70</c:f>
              <c:strCache>
                <c:ptCount val="1"/>
                <c:pt idx="0">
                  <c:v>National GDS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'Data entry'!$C$66:$F$66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entry'!$C$70:$F$70</c:f>
              <c:numCache>
                <c:formatCode>0.0%</c:formatCode>
                <c:ptCount val="4"/>
                <c:pt idx="0">
                  <c:v>0.15</c:v>
                </c:pt>
                <c:pt idx="1">
                  <c:v>0.18</c:v>
                </c:pt>
                <c:pt idx="2">
                  <c:v>0.2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7F-491D-B5E3-C4A57AFC6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7010584"/>
        <c:axId val="787011240"/>
      </c:barChart>
      <c:catAx>
        <c:axId val="78701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1240"/>
        <c:crosses val="autoZero"/>
        <c:auto val="1"/>
        <c:lblAlgn val="ctr"/>
        <c:lblOffset val="100"/>
        <c:noMultiLvlLbl val="0"/>
      </c:catAx>
      <c:valAx>
        <c:axId val="7870112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0584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EXS+ and GDS in maths at KS2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entry'!$H$67</c:f>
              <c:strCache>
                <c:ptCount val="1"/>
                <c:pt idx="0">
                  <c:v>School EXS+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entry'!$I$66:$L$66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entry'!$I$67:$L$67</c:f>
              <c:numCache>
                <c:formatCode>0.0%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0.77800000000000002</c:v>
                </c:pt>
                <c:pt idx="3">
                  <c:v>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76-4238-B390-6772F4BB83F5}"/>
            </c:ext>
          </c:extLst>
        </c:ser>
        <c:ser>
          <c:idx val="1"/>
          <c:order val="1"/>
          <c:tx>
            <c:strRef>
              <c:f>'Data entry'!$H$68</c:f>
              <c:strCache>
                <c:ptCount val="1"/>
                <c:pt idx="0">
                  <c:v>National EXS+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entry'!$I$66:$L$66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entry'!$I$68:$L$68</c:f>
              <c:numCache>
                <c:formatCode>0.0%</c:formatCode>
                <c:ptCount val="4"/>
                <c:pt idx="0">
                  <c:v>0.7</c:v>
                </c:pt>
                <c:pt idx="1">
                  <c:v>0.75</c:v>
                </c:pt>
                <c:pt idx="2">
                  <c:v>0.75</c:v>
                </c:pt>
                <c:pt idx="3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76-4238-B390-6772F4BB83F5}"/>
            </c:ext>
          </c:extLst>
        </c:ser>
        <c:ser>
          <c:idx val="2"/>
          <c:order val="2"/>
          <c:tx>
            <c:strRef>
              <c:f>'Data entry'!$H$69</c:f>
              <c:strCache>
                <c:ptCount val="1"/>
                <c:pt idx="0">
                  <c:v>School GDS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entry'!$I$66:$L$66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entry'!$I$69:$L$69</c:f>
              <c:numCache>
                <c:formatCode>0.0%</c:formatCode>
                <c:ptCount val="4"/>
                <c:pt idx="0">
                  <c:v>0.214</c:v>
                </c:pt>
                <c:pt idx="1">
                  <c:v>0.8</c:v>
                </c:pt>
                <c:pt idx="2">
                  <c:v>0.111</c:v>
                </c:pt>
                <c:pt idx="3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76-4238-B390-6772F4BB83F5}"/>
            </c:ext>
          </c:extLst>
        </c:ser>
        <c:ser>
          <c:idx val="3"/>
          <c:order val="3"/>
          <c:tx>
            <c:strRef>
              <c:f>'Data entry'!$H$70</c:f>
              <c:strCache>
                <c:ptCount val="1"/>
                <c:pt idx="0">
                  <c:v>National GDS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'Data entry'!$I$66:$L$66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entry'!$I$70:$L$70</c:f>
              <c:numCache>
                <c:formatCode>0.0%</c:formatCode>
                <c:ptCount val="4"/>
                <c:pt idx="0">
                  <c:v>0.17</c:v>
                </c:pt>
                <c:pt idx="1">
                  <c:v>0.23</c:v>
                </c:pt>
                <c:pt idx="2">
                  <c:v>0.24</c:v>
                </c:pt>
                <c:pt idx="3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76-4238-B390-6772F4BB8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7010584"/>
        <c:axId val="787011240"/>
      </c:barChart>
      <c:catAx>
        <c:axId val="78701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1240"/>
        <c:crosses val="autoZero"/>
        <c:auto val="1"/>
        <c:lblAlgn val="ctr"/>
        <c:lblOffset val="100"/>
        <c:noMultiLvlLbl val="0"/>
      </c:catAx>
      <c:valAx>
        <c:axId val="7870112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0584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EXS+ and GDS in GPS at KS2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entry'!$B$77</c:f>
              <c:strCache>
                <c:ptCount val="1"/>
                <c:pt idx="0">
                  <c:v>School EXS+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entry'!$C$76:$F$76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entry'!$C$77:$F$77</c:f>
              <c:numCache>
                <c:formatCode>0.0%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0.88900000000000001</c:v>
                </c:pt>
                <c:pt idx="3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2-46C3-BDF5-32E71200C0B3}"/>
            </c:ext>
          </c:extLst>
        </c:ser>
        <c:ser>
          <c:idx val="1"/>
          <c:order val="1"/>
          <c:tx>
            <c:strRef>
              <c:f>'Data entry'!$B$78</c:f>
              <c:strCache>
                <c:ptCount val="1"/>
                <c:pt idx="0">
                  <c:v>National EXS+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entry'!$C$76:$F$76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entry'!$C$78:$F$78</c:f>
              <c:numCache>
                <c:formatCode>0.0%</c:formatCode>
                <c:ptCount val="4"/>
                <c:pt idx="0">
                  <c:v>0.73</c:v>
                </c:pt>
                <c:pt idx="1">
                  <c:v>0.77</c:v>
                </c:pt>
                <c:pt idx="2">
                  <c:v>0.78</c:v>
                </c:pt>
                <c:pt idx="3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A2-46C3-BDF5-32E71200C0B3}"/>
            </c:ext>
          </c:extLst>
        </c:ser>
        <c:ser>
          <c:idx val="2"/>
          <c:order val="2"/>
          <c:tx>
            <c:strRef>
              <c:f>'Data entry'!$B$79</c:f>
              <c:strCache>
                <c:ptCount val="1"/>
                <c:pt idx="0">
                  <c:v>School GDS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entry'!$C$76:$F$76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entry'!$C$79:$F$79</c:f>
              <c:numCache>
                <c:formatCode>0.0%</c:formatCode>
                <c:ptCount val="4"/>
                <c:pt idx="0">
                  <c:v>0.35699999999999998</c:v>
                </c:pt>
                <c:pt idx="1">
                  <c:v>0.8</c:v>
                </c:pt>
                <c:pt idx="2">
                  <c:v>0.222</c:v>
                </c:pt>
                <c:pt idx="3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A2-46C3-BDF5-32E71200C0B3}"/>
            </c:ext>
          </c:extLst>
        </c:ser>
        <c:ser>
          <c:idx val="3"/>
          <c:order val="3"/>
          <c:tx>
            <c:strRef>
              <c:f>'Data entry'!$B$80</c:f>
              <c:strCache>
                <c:ptCount val="1"/>
                <c:pt idx="0">
                  <c:v>National GDS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'Data entry'!$C$76:$F$76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entry'!$C$80:$F$80</c:f>
              <c:numCache>
                <c:formatCode>0.0%</c:formatCode>
                <c:ptCount val="4"/>
                <c:pt idx="0">
                  <c:v>0.23</c:v>
                </c:pt>
                <c:pt idx="1">
                  <c:v>0.31</c:v>
                </c:pt>
                <c:pt idx="2">
                  <c:v>0.34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A2-46C3-BDF5-32E71200C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7010584"/>
        <c:axId val="787011240"/>
      </c:barChart>
      <c:catAx>
        <c:axId val="78701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1240"/>
        <c:crosses val="autoZero"/>
        <c:auto val="1"/>
        <c:lblAlgn val="ctr"/>
        <c:lblOffset val="100"/>
        <c:noMultiLvlLbl val="0"/>
      </c:catAx>
      <c:valAx>
        <c:axId val="7870112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0584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scaled scores at KS2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entry'!$J$76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'Data entry'!$H$77:$I$82</c:f>
              <c:multiLvlStrCache>
                <c:ptCount val="6"/>
                <c:lvl>
                  <c:pt idx="0">
                    <c:v>School</c:v>
                  </c:pt>
                  <c:pt idx="1">
                    <c:v>National</c:v>
                  </c:pt>
                  <c:pt idx="2">
                    <c:v>School</c:v>
                  </c:pt>
                  <c:pt idx="3">
                    <c:v>National</c:v>
                  </c:pt>
                  <c:pt idx="4">
                    <c:v>School</c:v>
                  </c:pt>
                  <c:pt idx="5">
                    <c:v>National</c:v>
                  </c:pt>
                </c:lvl>
                <c:lvl>
                  <c:pt idx="0">
                    <c:v>reading</c:v>
                  </c:pt>
                  <c:pt idx="2">
                    <c:v>maths</c:v>
                  </c:pt>
                  <c:pt idx="4">
                    <c:v>GPS</c:v>
                  </c:pt>
                </c:lvl>
              </c:multiLvlStrCache>
            </c:multiLvlStrRef>
          </c:cat>
          <c:val>
            <c:numRef>
              <c:f>'Data entry'!$J$77:$J$82</c:f>
              <c:numCache>
                <c:formatCode>General</c:formatCode>
                <c:ptCount val="6"/>
                <c:pt idx="0">
                  <c:v>108.5</c:v>
                </c:pt>
                <c:pt idx="1">
                  <c:v>103</c:v>
                </c:pt>
                <c:pt idx="2">
                  <c:v>105.5</c:v>
                </c:pt>
                <c:pt idx="3">
                  <c:v>103</c:v>
                </c:pt>
                <c:pt idx="4">
                  <c:v>105.5</c:v>
                </c:pt>
                <c:pt idx="5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0-424B-946C-2F2E46310890}"/>
            </c:ext>
          </c:extLst>
        </c:ser>
        <c:ser>
          <c:idx val="1"/>
          <c:order val="1"/>
          <c:tx>
            <c:strRef>
              <c:f>'Data entry'!$K$76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'Data entry'!$H$77:$I$82</c:f>
              <c:multiLvlStrCache>
                <c:ptCount val="6"/>
                <c:lvl>
                  <c:pt idx="0">
                    <c:v>School</c:v>
                  </c:pt>
                  <c:pt idx="1">
                    <c:v>National</c:v>
                  </c:pt>
                  <c:pt idx="2">
                    <c:v>School</c:v>
                  </c:pt>
                  <c:pt idx="3">
                    <c:v>National</c:v>
                  </c:pt>
                  <c:pt idx="4">
                    <c:v>School</c:v>
                  </c:pt>
                  <c:pt idx="5">
                    <c:v>National</c:v>
                  </c:pt>
                </c:lvl>
                <c:lvl>
                  <c:pt idx="0">
                    <c:v>reading</c:v>
                  </c:pt>
                  <c:pt idx="2">
                    <c:v>maths</c:v>
                  </c:pt>
                  <c:pt idx="4">
                    <c:v>GPS</c:v>
                  </c:pt>
                </c:lvl>
              </c:multiLvlStrCache>
            </c:multiLvlStrRef>
          </c:cat>
          <c:val>
            <c:numRef>
              <c:f>'Data entry'!$K$77:$K$82</c:f>
              <c:numCache>
                <c:formatCode>General</c:formatCode>
                <c:ptCount val="6"/>
                <c:pt idx="0">
                  <c:v>107.8</c:v>
                </c:pt>
                <c:pt idx="1">
                  <c:v>104</c:v>
                </c:pt>
                <c:pt idx="2">
                  <c:v>112</c:v>
                </c:pt>
                <c:pt idx="3">
                  <c:v>104</c:v>
                </c:pt>
                <c:pt idx="4">
                  <c:v>113</c:v>
                </c:pt>
                <c:pt idx="5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D0-424B-946C-2F2E46310890}"/>
            </c:ext>
          </c:extLst>
        </c:ser>
        <c:ser>
          <c:idx val="2"/>
          <c:order val="2"/>
          <c:tx>
            <c:strRef>
              <c:f>'Data entry'!$L$76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'Data entry'!$H$77:$I$82</c:f>
              <c:multiLvlStrCache>
                <c:ptCount val="6"/>
                <c:lvl>
                  <c:pt idx="0">
                    <c:v>School</c:v>
                  </c:pt>
                  <c:pt idx="1">
                    <c:v>National</c:v>
                  </c:pt>
                  <c:pt idx="2">
                    <c:v>School</c:v>
                  </c:pt>
                  <c:pt idx="3">
                    <c:v>National</c:v>
                  </c:pt>
                  <c:pt idx="4">
                    <c:v>School</c:v>
                  </c:pt>
                  <c:pt idx="5">
                    <c:v>National</c:v>
                  </c:pt>
                </c:lvl>
                <c:lvl>
                  <c:pt idx="0">
                    <c:v>reading</c:v>
                  </c:pt>
                  <c:pt idx="2">
                    <c:v>maths</c:v>
                  </c:pt>
                  <c:pt idx="4">
                    <c:v>GPS</c:v>
                  </c:pt>
                </c:lvl>
              </c:multiLvlStrCache>
            </c:multiLvlStrRef>
          </c:cat>
          <c:val>
            <c:numRef>
              <c:f>'Data entry'!$L$77:$L$82</c:f>
              <c:numCache>
                <c:formatCode>General</c:formatCode>
                <c:ptCount val="6"/>
                <c:pt idx="0">
                  <c:v>102.9</c:v>
                </c:pt>
                <c:pt idx="1">
                  <c:v>105</c:v>
                </c:pt>
                <c:pt idx="2">
                  <c:v>104.2</c:v>
                </c:pt>
                <c:pt idx="3">
                  <c:v>104</c:v>
                </c:pt>
                <c:pt idx="4">
                  <c:v>104.6</c:v>
                </c:pt>
                <c:pt idx="5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D0-424B-946C-2F2E46310890}"/>
            </c:ext>
          </c:extLst>
        </c:ser>
        <c:ser>
          <c:idx val="3"/>
          <c:order val="3"/>
          <c:tx>
            <c:strRef>
              <c:f>'Data entry'!$M$76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'Data entry'!$H$77:$I$82</c:f>
              <c:multiLvlStrCache>
                <c:ptCount val="6"/>
                <c:lvl>
                  <c:pt idx="0">
                    <c:v>School</c:v>
                  </c:pt>
                  <c:pt idx="1">
                    <c:v>National</c:v>
                  </c:pt>
                  <c:pt idx="2">
                    <c:v>School</c:v>
                  </c:pt>
                  <c:pt idx="3">
                    <c:v>National</c:v>
                  </c:pt>
                  <c:pt idx="4">
                    <c:v>School</c:v>
                  </c:pt>
                  <c:pt idx="5">
                    <c:v>National</c:v>
                  </c:pt>
                </c:lvl>
                <c:lvl>
                  <c:pt idx="0">
                    <c:v>reading</c:v>
                  </c:pt>
                  <c:pt idx="2">
                    <c:v>maths</c:v>
                  </c:pt>
                  <c:pt idx="4">
                    <c:v>GPS</c:v>
                  </c:pt>
                </c:lvl>
              </c:multiLvlStrCache>
            </c:multiLvlStrRef>
          </c:cat>
          <c:val>
            <c:numRef>
              <c:f>'Data entry'!$M$77:$M$82</c:f>
              <c:numCache>
                <c:formatCode>General</c:formatCode>
                <c:ptCount val="6"/>
                <c:pt idx="0">
                  <c:v>100.5</c:v>
                </c:pt>
                <c:pt idx="1">
                  <c:v>104</c:v>
                </c:pt>
                <c:pt idx="2">
                  <c:v>103.3</c:v>
                </c:pt>
                <c:pt idx="3">
                  <c:v>105</c:v>
                </c:pt>
                <c:pt idx="4">
                  <c:v>103.3</c:v>
                </c:pt>
                <c:pt idx="5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D0-424B-946C-2F2E46310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4867792"/>
        <c:axId val="634864184"/>
      </c:barChart>
      <c:catAx>
        <c:axId val="63486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864184"/>
        <c:crosses val="autoZero"/>
        <c:auto val="1"/>
        <c:lblAlgn val="ctr"/>
        <c:lblOffset val="100"/>
        <c:noMultiLvlLbl val="0"/>
      </c:catAx>
      <c:valAx>
        <c:axId val="63486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86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% GLD at end EYFS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entry'!$B$12</c:f>
              <c:strCache>
                <c:ptCount val="1"/>
                <c:pt idx="0">
                  <c:v>School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entry'!$C$11:$F$11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entry'!$C$12:$F$12</c:f>
              <c:numCache>
                <c:formatCode>0.0%</c:formatCode>
                <c:ptCount val="4"/>
                <c:pt idx="0">
                  <c:v>0.6</c:v>
                </c:pt>
                <c:pt idx="1">
                  <c:v>0.91</c:v>
                </c:pt>
                <c:pt idx="2">
                  <c:v>0.75</c:v>
                </c:pt>
                <c:pt idx="3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1-46F0-8292-F0314255C91F}"/>
            </c:ext>
          </c:extLst>
        </c:ser>
        <c:ser>
          <c:idx val="1"/>
          <c:order val="1"/>
          <c:tx>
            <c:strRef>
              <c:f>'Data entry'!$B$13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entry'!$C$11:$F$11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entry'!$C$13:$F$13</c:f>
              <c:numCache>
                <c:formatCode>0.0%</c:formatCode>
                <c:ptCount val="4"/>
                <c:pt idx="0">
                  <c:v>0.69299999999999995</c:v>
                </c:pt>
                <c:pt idx="1">
                  <c:v>0.70699999999999996</c:v>
                </c:pt>
                <c:pt idx="2">
                  <c:v>0.71499999999999997</c:v>
                </c:pt>
                <c:pt idx="3">
                  <c:v>0.71799999999999997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A1-46F0-8292-F0314255C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5509912"/>
        <c:axId val="57551024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'Data entry'!$B$14</c15:sqref>
                        </c15:formulaRef>
                      </c:ext>
                    </c:extLst>
                    <c:strCache>
                      <c:ptCount val="1"/>
                      <c:pt idx="0">
                        <c:v>No. pupils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'Data entry'!$C$11:$F$11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'Data entry'!$C$14:$F$14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10</c:v>
                      </c:pt>
                      <c:pt idx="1">
                        <c:v>11</c:v>
                      </c:pt>
                      <c:pt idx="2">
                        <c:v>16</c:v>
                      </c:pt>
                      <c:pt idx="3">
                        <c:v>18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49A1-46F0-8292-F0314255C91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entry'!$B$15</c15:sqref>
                        </c15:formulaRef>
                      </c:ext>
                    </c:extLst>
                    <c:strCache>
                      <c:ptCount val="1"/>
                      <c:pt idx="0">
                        <c:v>Pupil No. Gap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entry'!$C$11:$F$11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entry'!$C$15:$F$15</c15:sqref>
                        </c15:formulaRef>
                      </c:ext>
                    </c:extLst>
                    <c:numCache>
                      <c:formatCode>0</c:formatCode>
                      <c:ptCount val="4"/>
                      <c:pt idx="0">
                        <c:v>0</c:v>
                      </c:pt>
                      <c:pt idx="1">
                        <c:v>2</c:v>
                      </c:pt>
                      <c:pt idx="2">
                        <c:v>0</c:v>
                      </c:pt>
                      <c:pt idx="3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9A1-46F0-8292-F0314255C91F}"/>
                  </c:ext>
                </c:extLst>
              </c15:ser>
            </c15:filteredBarSeries>
          </c:ext>
        </c:extLst>
      </c:barChart>
      <c:catAx>
        <c:axId val="575509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510240"/>
        <c:crosses val="autoZero"/>
        <c:auto val="1"/>
        <c:lblAlgn val="ctr"/>
        <c:lblOffset val="100"/>
        <c:noMultiLvlLbl val="0"/>
      </c:catAx>
      <c:valAx>
        <c:axId val="57551024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5099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</xdr:colOff>
      <xdr:row>6</xdr:row>
      <xdr:rowOff>19050</xdr:rowOff>
    </xdr:from>
    <xdr:to>
      <xdr:col>12</xdr:col>
      <xdr:colOff>0</xdr:colOff>
      <xdr:row>15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05B2B32-8A73-4E2E-9B88-E2317CF8BE68}"/>
            </a:ext>
          </a:extLst>
        </xdr:cNvPr>
        <xdr:cNvSpPr txBox="1"/>
      </xdr:nvSpPr>
      <xdr:spPr>
        <a:xfrm>
          <a:off x="5187950" y="1270000"/>
          <a:ext cx="4146550" cy="1454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Note: 'Pupil No. Gap' expresses the % gap between school and national result as a number of pupils eg:</a:t>
          </a:r>
        </a:p>
        <a:p>
          <a:r>
            <a:rPr lang="en-GB" sz="1100"/>
            <a:t>National result:</a:t>
          </a:r>
          <a:r>
            <a:rPr lang="en-GB" sz="1100" baseline="0"/>
            <a:t> </a:t>
          </a:r>
          <a:r>
            <a:rPr lang="en-GB" sz="1100"/>
            <a:t>80%</a:t>
          </a:r>
        </a:p>
        <a:p>
          <a:r>
            <a:rPr lang="en-GB" sz="1100"/>
            <a:t>School Result: 60%</a:t>
          </a:r>
        </a:p>
        <a:p>
          <a:r>
            <a:rPr lang="en-GB" sz="1100"/>
            <a:t>Gap:</a:t>
          </a:r>
          <a:r>
            <a:rPr lang="en-GB" sz="1100" baseline="0"/>
            <a:t> -20%</a:t>
          </a:r>
          <a:endParaRPr lang="en-GB" sz="1100"/>
        </a:p>
        <a:p>
          <a:r>
            <a:rPr lang="en-GB" sz="1100"/>
            <a:t>Number of pupils in cohort:</a:t>
          </a:r>
          <a:r>
            <a:rPr lang="en-GB" sz="1100" baseline="0"/>
            <a:t> </a:t>
          </a:r>
          <a:r>
            <a:rPr lang="en-GB" sz="1100"/>
            <a:t>20</a:t>
          </a:r>
        </a:p>
        <a:p>
          <a:r>
            <a:rPr lang="en-GB" sz="1100"/>
            <a:t>Pupil</a:t>
          </a:r>
          <a:r>
            <a:rPr lang="en-GB" sz="1100" baseline="0"/>
            <a:t> No Gap = -4 (20% of 20 pupils)</a:t>
          </a:r>
          <a:endParaRPr lang="en-GB" sz="1100"/>
        </a:p>
      </xdr:txBody>
    </xdr:sp>
    <xdr:clientData/>
  </xdr:twoCellAnchor>
  <xdr:twoCellAnchor>
    <xdr:from>
      <xdr:col>8</xdr:col>
      <xdr:colOff>215900</xdr:colOff>
      <xdr:row>1</xdr:row>
      <xdr:rowOff>12700</xdr:rowOff>
    </xdr:from>
    <xdr:to>
      <xdr:col>11</xdr:col>
      <xdr:colOff>590550</xdr:colOff>
      <xdr:row>2</xdr:row>
      <xdr:rowOff>222250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F6238C8-0788-4CC4-B2BE-C899B1781F14}"/>
            </a:ext>
          </a:extLst>
        </xdr:cNvPr>
        <xdr:cNvSpPr txBox="1"/>
      </xdr:nvSpPr>
      <xdr:spPr>
        <a:xfrm>
          <a:off x="6680200" y="196850"/>
          <a:ext cx="263525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Unlock password:</a:t>
          </a:r>
          <a:r>
            <a:rPr lang="en-GB" sz="1100" baseline="0"/>
            <a:t> </a:t>
          </a:r>
          <a:r>
            <a:rPr lang="en-GB" sz="1100" b="1" baseline="0"/>
            <a:t>primary</a:t>
          </a:r>
          <a:endParaRPr lang="en-GB" sz="1100" b="1"/>
        </a:p>
      </xdr:txBody>
    </xdr:sp>
    <xdr:clientData/>
  </xdr:twoCellAnchor>
  <xdr:twoCellAnchor>
    <xdr:from>
      <xdr:col>7</xdr:col>
      <xdr:colOff>342900</xdr:colOff>
      <xdr:row>83</xdr:row>
      <xdr:rowOff>165100</xdr:rowOff>
    </xdr:from>
    <xdr:to>
      <xdr:col>20</xdr:col>
      <xdr:colOff>6350</xdr:colOff>
      <xdr:row>90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77125F3-411A-4732-9395-CAB905A060D8}"/>
            </a:ext>
          </a:extLst>
        </xdr:cNvPr>
        <xdr:cNvSpPr txBox="1"/>
      </xdr:nvSpPr>
      <xdr:spPr>
        <a:xfrm>
          <a:off x="5518150" y="14859000"/>
          <a:ext cx="443230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Note: Enter upper and lower confidence</a:t>
          </a:r>
          <a:r>
            <a:rPr lang="en-GB" sz="1100" baseline="0"/>
            <a:t> intervals to generate significance indicator on this and following tab.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Upper and lower confidence intervals (CIs) can be found on</a:t>
          </a:r>
          <a:r>
            <a:rPr lang="en-GB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year time series page</a:t>
          </a:r>
          <a:r>
            <a:rPr lang="en-GB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ASP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GB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It's not essential that you enter this data: the chart will still be generated but the tablez will lack the colour coded significance indicators. </a:t>
          </a:r>
          <a:endParaRPr lang="en-GB" sz="1100"/>
        </a:p>
      </xdr:txBody>
    </xdr:sp>
    <xdr:clientData/>
  </xdr:twoCellAnchor>
  <xdr:twoCellAnchor editAs="oneCell">
    <xdr:from>
      <xdr:col>10</xdr:col>
      <xdr:colOff>152400</xdr:colOff>
      <xdr:row>8</xdr:row>
      <xdr:rowOff>12700</xdr:rowOff>
    </xdr:from>
    <xdr:to>
      <xdr:col>11</xdr:col>
      <xdr:colOff>469900</xdr:colOff>
      <xdr:row>12</xdr:row>
      <xdr:rowOff>174625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3AA0515-8EEE-4258-9EB5-8346BBD15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7700" y="1631950"/>
          <a:ext cx="927100" cy="898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7</xdr:col>
      <xdr:colOff>304799</xdr:colOff>
      <xdr:row>46</xdr:row>
      <xdr:rowOff>165100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15A13EAA-81A7-49B2-810E-9E2B502E80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32</xdr:row>
      <xdr:rowOff>0</xdr:rowOff>
    </xdr:from>
    <xdr:to>
      <xdr:col>15</xdr:col>
      <xdr:colOff>304799</xdr:colOff>
      <xdr:row>46</xdr:row>
      <xdr:rowOff>165100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86DDCBA5-511C-4C5E-BC96-8984686A1E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7</xdr:col>
      <xdr:colOff>293687</xdr:colOff>
      <xdr:row>63</xdr:row>
      <xdr:rowOff>4763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4DDE73A1-33EC-4AB0-875E-5C074F4F16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48</xdr:row>
      <xdr:rowOff>0</xdr:rowOff>
    </xdr:from>
    <xdr:to>
      <xdr:col>15</xdr:col>
      <xdr:colOff>293687</xdr:colOff>
      <xdr:row>63</xdr:row>
      <xdr:rowOff>4763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194F22A2-1ADB-4F4C-99DF-17C418A524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7</xdr:col>
      <xdr:colOff>293687</xdr:colOff>
      <xdr:row>79</xdr:row>
      <xdr:rowOff>4762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BAC1437F-BFD5-481E-9F5B-CE3F9CB90F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64</xdr:row>
      <xdr:rowOff>0</xdr:rowOff>
    </xdr:from>
    <xdr:to>
      <xdr:col>15</xdr:col>
      <xdr:colOff>293687</xdr:colOff>
      <xdr:row>79</xdr:row>
      <xdr:rowOff>4762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C8C69DA3-5509-4735-B9FF-95D3CA9ED4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7</xdr:col>
      <xdr:colOff>293687</xdr:colOff>
      <xdr:row>95</xdr:row>
      <xdr:rowOff>4762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F302EB1F-FB84-4E24-BE73-26ED8DE7F2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80</xdr:row>
      <xdr:rowOff>0</xdr:rowOff>
    </xdr:from>
    <xdr:to>
      <xdr:col>15</xdr:col>
      <xdr:colOff>293687</xdr:colOff>
      <xdr:row>95</xdr:row>
      <xdr:rowOff>4762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2D64034B-3A77-4F10-90FD-30C22DCC9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304799</xdr:colOff>
      <xdr:row>14</xdr:row>
      <xdr:rowOff>165100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A8B8CEF3-DBF2-4F67-B03A-00E4B0EA63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304799</xdr:colOff>
      <xdr:row>14</xdr:row>
      <xdr:rowOff>165100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A189DF5-37A3-4403-998A-CD25ED7E5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304799</xdr:colOff>
      <xdr:row>30</xdr:row>
      <xdr:rowOff>165100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B8401D65-E6DE-4247-B2B3-E1DD86FE9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15</xdr:col>
      <xdr:colOff>304799</xdr:colOff>
      <xdr:row>30</xdr:row>
      <xdr:rowOff>165100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60F22183-4647-4DFA-A55C-87F0A74070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293687</xdr:colOff>
      <xdr:row>111</xdr:row>
      <xdr:rowOff>4762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99490C9-490E-4172-8A54-EF5675174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BE950-CBF9-4E98-8A6B-401D93762DAF}">
  <dimension ref="B2:T98"/>
  <sheetViews>
    <sheetView topLeftCell="A60" workbookViewId="0">
      <selection activeCell="E81" sqref="E81"/>
    </sheetView>
  </sheetViews>
  <sheetFormatPr defaultRowHeight="15" x14ac:dyDescent="0.25"/>
  <cols>
    <col min="2" max="2" width="17.7109375" customWidth="1"/>
    <col min="3" max="3" width="12.7109375" customWidth="1"/>
    <col min="8" max="8" width="18.42578125" customWidth="1"/>
    <col min="9" max="9" width="10.85546875" customWidth="1"/>
    <col min="10" max="10" width="12.7109375" customWidth="1"/>
    <col min="14" max="20" width="0" hidden="1" customWidth="1"/>
  </cols>
  <sheetData>
    <row r="2" spans="2:12" ht="21" x14ac:dyDescent="0.35">
      <c r="B2" s="5" t="s">
        <v>0</v>
      </c>
      <c r="C2" s="37" t="s">
        <v>52</v>
      </c>
      <c r="D2" s="37"/>
      <c r="E2" s="37"/>
      <c r="F2" s="37"/>
      <c r="G2" s="37"/>
      <c r="H2" s="37"/>
    </row>
    <row r="3" spans="2:12" ht="21" x14ac:dyDescent="0.35">
      <c r="B3" s="25" t="s">
        <v>1</v>
      </c>
      <c r="C3" s="7"/>
      <c r="D3" s="7"/>
      <c r="E3" s="7"/>
      <c r="F3" s="7"/>
      <c r="G3" s="7"/>
      <c r="H3" s="7"/>
    </row>
    <row r="4" spans="2:12" ht="21" x14ac:dyDescent="0.35">
      <c r="B4" s="25"/>
      <c r="C4" s="7"/>
      <c r="D4" s="7"/>
      <c r="E4" s="7"/>
      <c r="F4" s="7"/>
      <c r="G4" s="7"/>
      <c r="H4" s="7"/>
    </row>
    <row r="5" spans="2:12" ht="21" x14ac:dyDescent="0.35">
      <c r="B5" s="6" t="s">
        <v>2</v>
      </c>
      <c r="C5" s="7"/>
      <c r="D5" s="7"/>
      <c r="E5" s="7"/>
      <c r="F5" s="7"/>
      <c r="G5" s="7"/>
      <c r="H5" s="7"/>
    </row>
    <row r="6" spans="2:12" ht="21" x14ac:dyDescent="0.35">
      <c r="B6" s="6"/>
      <c r="C6" s="7"/>
      <c r="D6" s="7"/>
      <c r="E6" s="7"/>
      <c r="F6" s="7"/>
      <c r="G6" s="7"/>
      <c r="H6" s="7"/>
    </row>
    <row r="7" spans="2:12" x14ac:dyDescent="0.25">
      <c r="B7" s="8" t="s">
        <v>3</v>
      </c>
      <c r="H7" s="20" t="s">
        <v>4</v>
      </c>
      <c r="I7" s="20"/>
      <c r="J7" s="20"/>
      <c r="K7" s="20"/>
      <c r="L7" s="20"/>
    </row>
    <row r="8" spans="2:12" x14ac:dyDescent="0.25">
      <c r="B8" s="14" t="s">
        <v>5</v>
      </c>
      <c r="H8" s="20"/>
      <c r="I8" s="20"/>
      <c r="J8" s="20"/>
      <c r="K8" s="20"/>
      <c r="L8" s="20"/>
    </row>
    <row r="9" spans="2:12" x14ac:dyDescent="0.25">
      <c r="B9" s="14"/>
      <c r="H9" s="20"/>
      <c r="I9" s="20"/>
      <c r="J9" s="20"/>
      <c r="K9" s="20"/>
      <c r="L9" s="20"/>
    </row>
    <row r="10" spans="2:12" x14ac:dyDescent="0.25">
      <c r="B10" s="34" t="s">
        <v>6</v>
      </c>
      <c r="C10" s="35"/>
      <c r="D10" s="35"/>
      <c r="E10" s="35"/>
      <c r="F10" s="36"/>
      <c r="H10" s="20"/>
      <c r="I10" s="20"/>
      <c r="J10" s="20"/>
      <c r="K10" s="20"/>
      <c r="L10" s="20"/>
    </row>
    <row r="11" spans="2:12" x14ac:dyDescent="0.25">
      <c r="B11" s="1"/>
      <c r="C11" s="1">
        <v>2016</v>
      </c>
      <c r="D11" s="1">
        <v>2017</v>
      </c>
      <c r="E11" s="1">
        <v>2018</v>
      </c>
      <c r="F11" s="1">
        <v>2019</v>
      </c>
      <c r="H11" s="20"/>
      <c r="I11" s="20"/>
      <c r="J11" s="20"/>
      <c r="K11" s="20"/>
      <c r="L11" s="20"/>
    </row>
    <row r="12" spans="2:12" x14ac:dyDescent="0.25">
      <c r="B12" s="1" t="s">
        <v>7</v>
      </c>
      <c r="C12" s="23">
        <v>0.6</v>
      </c>
      <c r="D12" s="23">
        <v>0.91</v>
      </c>
      <c r="E12" s="23">
        <v>0.75</v>
      </c>
      <c r="F12" s="23">
        <v>0.78</v>
      </c>
      <c r="H12" s="20"/>
      <c r="I12" s="20"/>
      <c r="J12" s="20"/>
      <c r="K12" s="20"/>
      <c r="L12" s="20"/>
    </row>
    <row r="13" spans="2:12" x14ac:dyDescent="0.25">
      <c r="B13" s="1" t="s">
        <v>8</v>
      </c>
      <c r="C13" s="2">
        <v>0.69299999999999995</v>
      </c>
      <c r="D13" s="2">
        <v>0.70699999999999996</v>
      </c>
      <c r="E13" s="2">
        <v>0.71499999999999997</v>
      </c>
      <c r="F13" s="2">
        <v>0.71799999999999997</v>
      </c>
      <c r="H13" s="20"/>
      <c r="I13" s="20"/>
      <c r="J13" s="20"/>
      <c r="K13" s="20"/>
      <c r="L13" s="20"/>
    </row>
    <row r="14" spans="2:12" x14ac:dyDescent="0.25">
      <c r="B14" s="1" t="s">
        <v>9</v>
      </c>
      <c r="C14" s="21">
        <v>10</v>
      </c>
      <c r="D14" s="21">
        <v>11</v>
      </c>
      <c r="E14" s="21">
        <v>16</v>
      </c>
      <c r="F14" s="21">
        <v>18</v>
      </c>
      <c r="H14" s="20"/>
      <c r="I14" s="20"/>
      <c r="J14" s="20"/>
      <c r="K14" s="20"/>
      <c r="L14" s="20"/>
    </row>
    <row r="15" spans="2:12" x14ac:dyDescent="0.25">
      <c r="B15" s="1" t="s">
        <v>10</v>
      </c>
      <c r="C15" s="4">
        <f>ROUNDDOWN((C12-C13)*C14,0)</f>
        <v>0</v>
      </c>
      <c r="D15" s="4">
        <f t="shared" ref="D15:F15" si="0">ROUNDDOWN((D12-D13)*D14,0)</f>
        <v>2</v>
      </c>
      <c r="E15" s="4">
        <f t="shared" si="0"/>
        <v>0</v>
      </c>
      <c r="F15" s="4">
        <f t="shared" si="0"/>
        <v>1</v>
      </c>
      <c r="H15" s="20"/>
      <c r="I15" s="20"/>
      <c r="J15" s="20"/>
      <c r="K15" s="20"/>
      <c r="L15" s="20"/>
    </row>
    <row r="16" spans="2:12" x14ac:dyDescent="0.25">
      <c r="B16" s="9"/>
      <c r="C16" s="10"/>
      <c r="D16" s="10"/>
      <c r="E16" s="10"/>
      <c r="F16" s="10"/>
    </row>
    <row r="17" spans="2:20" x14ac:dyDescent="0.25">
      <c r="B17" s="11" t="s">
        <v>11</v>
      </c>
      <c r="C17" s="10"/>
      <c r="D17" s="10"/>
      <c r="E17" s="10"/>
      <c r="F17" s="10"/>
    </row>
    <row r="18" spans="2:20" x14ac:dyDescent="0.25">
      <c r="B18" s="24" t="s">
        <v>12</v>
      </c>
    </row>
    <row r="19" spans="2:20" x14ac:dyDescent="0.25">
      <c r="B19" s="24"/>
    </row>
    <row r="20" spans="2:20" x14ac:dyDescent="0.25">
      <c r="B20" s="34" t="s">
        <v>13</v>
      </c>
      <c r="C20" s="35"/>
      <c r="D20" s="35"/>
      <c r="E20" s="35"/>
      <c r="F20" s="36"/>
      <c r="H20" s="34" t="s">
        <v>14</v>
      </c>
      <c r="I20" s="35"/>
      <c r="J20" s="35"/>
      <c r="K20" s="35"/>
      <c r="L20" s="36"/>
    </row>
    <row r="21" spans="2:20" x14ac:dyDescent="0.25">
      <c r="B21" s="1"/>
      <c r="C21" s="1">
        <v>2016</v>
      </c>
      <c r="D21" s="1">
        <v>2017</v>
      </c>
      <c r="E21" s="1">
        <v>2018</v>
      </c>
      <c r="F21" s="1">
        <v>2019</v>
      </c>
      <c r="H21" s="1"/>
      <c r="I21" s="1">
        <v>2016</v>
      </c>
      <c r="J21" s="1">
        <v>2017</v>
      </c>
      <c r="K21" s="1">
        <v>2018</v>
      </c>
      <c r="L21" s="1">
        <v>2019</v>
      </c>
    </row>
    <row r="22" spans="2:20" x14ac:dyDescent="0.25">
      <c r="B22" s="1" t="s">
        <v>7</v>
      </c>
      <c r="C22" s="23">
        <v>0.92300000000000004</v>
      </c>
      <c r="D22" s="23">
        <v>0.69199999999999995</v>
      </c>
      <c r="E22" s="23">
        <v>1</v>
      </c>
      <c r="F22" s="23">
        <v>0.56000000000000005</v>
      </c>
      <c r="H22" s="1" t="s">
        <v>7</v>
      </c>
      <c r="I22" s="23">
        <v>0.92</v>
      </c>
      <c r="J22" s="23">
        <v>1</v>
      </c>
      <c r="K22" s="23">
        <v>0.92</v>
      </c>
      <c r="L22" s="23">
        <v>1</v>
      </c>
    </row>
    <row r="23" spans="2:20" x14ac:dyDescent="0.25">
      <c r="B23" s="1" t="s">
        <v>8</v>
      </c>
      <c r="C23" s="2">
        <v>0.81</v>
      </c>
      <c r="D23" s="2">
        <v>0.81</v>
      </c>
      <c r="E23" s="2">
        <v>0.82</v>
      </c>
      <c r="F23" s="2">
        <v>0.82</v>
      </c>
      <c r="H23" s="1" t="s">
        <v>8</v>
      </c>
      <c r="I23" s="2">
        <v>0.91</v>
      </c>
      <c r="J23" s="2">
        <v>0.91</v>
      </c>
      <c r="K23" s="2">
        <v>0.92</v>
      </c>
      <c r="L23" s="2">
        <v>0.91</v>
      </c>
    </row>
    <row r="24" spans="2:20" x14ac:dyDescent="0.25">
      <c r="B24" s="1" t="s">
        <v>9</v>
      </c>
      <c r="C24" s="21">
        <v>13</v>
      </c>
      <c r="D24" s="21">
        <v>13</v>
      </c>
      <c r="E24" s="21">
        <v>11</v>
      </c>
      <c r="F24" s="21">
        <v>9</v>
      </c>
      <c r="H24" s="1" t="s">
        <v>9</v>
      </c>
      <c r="I24" s="21">
        <v>13</v>
      </c>
      <c r="J24" s="21">
        <v>13</v>
      </c>
      <c r="K24" s="21">
        <v>13</v>
      </c>
      <c r="L24" s="21">
        <v>9</v>
      </c>
    </row>
    <row r="25" spans="2:20" x14ac:dyDescent="0.25">
      <c r="B25" s="1" t="s">
        <v>10</v>
      </c>
      <c r="C25" s="4">
        <f>ROUNDDOWN((C22-C23)*C24,0)</f>
        <v>1</v>
      </c>
      <c r="D25" s="4">
        <f t="shared" ref="D25" si="1">ROUNDDOWN((D22-D23)*D24,0)</f>
        <v>-1</v>
      </c>
      <c r="E25" s="4">
        <f t="shared" ref="E25" si="2">ROUNDDOWN((E22-E23)*E24,0)</f>
        <v>1</v>
      </c>
      <c r="F25" s="4">
        <f t="shared" ref="F25" si="3">ROUNDDOWN((F22-F23)*F24,0)</f>
        <v>-2</v>
      </c>
      <c r="H25" s="1" t="s">
        <v>10</v>
      </c>
      <c r="I25" s="4">
        <f>ROUNDDOWN((I22-I23)*I24,0)</f>
        <v>0</v>
      </c>
      <c r="J25" s="4">
        <f t="shared" ref="J25" si="4">ROUNDDOWN((J22-J23)*J24,0)</f>
        <v>1</v>
      </c>
      <c r="K25" s="4">
        <f t="shared" ref="K25" si="5">ROUNDDOWN((K22-K23)*K24,0)</f>
        <v>0</v>
      </c>
      <c r="L25" s="4">
        <f t="shared" ref="L25" si="6">ROUNDDOWN((L22-L23)*L24,0)</f>
        <v>0</v>
      </c>
    </row>
    <row r="27" spans="2:20" x14ac:dyDescent="0.25">
      <c r="B27" s="8" t="s">
        <v>15</v>
      </c>
    </row>
    <row r="28" spans="2:20" x14ac:dyDescent="0.25">
      <c r="B28" t="s">
        <v>16</v>
      </c>
    </row>
    <row r="29" spans="2:20" x14ac:dyDescent="0.25">
      <c r="B29" t="s">
        <v>17</v>
      </c>
    </row>
    <row r="31" spans="2:20" x14ac:dyDescent="0.25">
      <c r="B31" s="34" t="s">
        <v>18</v>
      </c>
      <c r="C31" s="35"/>
      <c r="D31" s="35"/>
      <c r="E31" s="35"/>
      <c r="F31" s="36"/>
      <c r="H31" s="34" t="s">
        <v>19</v>
      </c>
      <c r="I31" s="35"/>
      <c r="J31" s="35"/>
      <c r="K31" s="35"/>
      <c r="L31" s="36"/>
      <c r="N31" s="1" t="s">
        <v>20</v>
      </c>
      <c r="O31" s="1"/>
      <c r="P31" s="1"/>
      <c r="Q31" s="1"/>
      <c r="R31" s="1"/>
      <c r="S31" s="1"/>
      <c r="T31" s="1"/>
    </row>
    <row r="32" spans="2:20" x14ac:dyDescent="0.25">
      <c r="B32" s="12"/>
      <c r="C32" s="12">
        <v>2016</v>
      </c>
      <c r="D32" s="12">
        <v>2017</v>
      </c>
      <c r="E32" s="12">
        <v>2018</v>
      </c>
      <c r="F32" s="12">
        <v>2019</v>
      </c>
      <c r="H32" s="12"/>
      <c r="I32" s="12">
        <v>2016</v>
      </c>
      <c r="J32" s="12">
        <v>2017</v>
      </c>
      <c r="K32" s="12">
        <v>2018</v>
      </c>
      <c r="L32" s="12">
        <v>2019</v>
      </c>
      <c r="N32" s="12"/>
      <c r="O32" s="26" t="s">
        <v>7</v>
      </c>
      <c r="P32" s="27"/>
      <c r="Q32" s="28"/>
      <c r="R32" s="26" t="s">
        <v>8</v>
      </c>
      <c r="S32" s="27"/>
      <c r="T32" s="28"/>
    </row>
    <row r="33" spans="2:20" x14ac:dyDescent="0.25">
      <c r="B33" s="1" t="s">
        <v>21</v>
      </c>
      <c r="C33" s="23">
        <v>0.76900000000000002</v>
      </c>
      <c r="D33" s="23">
        <v>0.92300000000000004</v>
      </c>
      <c r="E33" s="23">
        <v>0.76900000000000002</v>
      </c>
      <c r="F33" s="23">
        <v>0.7</v>
      </c>
      <c r="H33" s="1" t="s">
        <v>21</v>
      </c>
      <c r="I33" s="23">
        <v>0.69199999999999995</v>
      </c>
      <c r="J33" s="23">
        <v>0.76900000000000002</v>
      </c>
      <c r="K33" s="23">
        <v>0.69199999999999995</v>
      </c>
      <c r="L33" s="23">
        <v>0.7</v>
      </c>
      <c r="N33" s="12"/>
      <c r="O33" s="12">
        <v>2016</v>
      </c>
      <c r="P33" s="12">
        <v>2017</v>
      </c>
      <c r="Q33" s="12">
        <v>2018</v>
      </c>
      <c r="R33" s="12">
        <v>2016</v>
      </c>
      <c r="S33" s="12">
        <v>2017</v>
      </c>
      <c r="T33" s="12">
        <v>2018</v>
      </c>
    </row>
    <row r="34" spans="2:20" x14ac:dyDescent="0.25">
      <c r="B34" s="1" t="s">
        <v>22</v>
      </c>
      <c r="C34" s="2">
        <v>0.74</v>
      </c>
      <c r="D34" s="2">
        <v>0.76</v>
      </c>
      <c r="E34" s="2">
        <v>0.75</v>
      </c>
      <c r="F34" s="2">
        <v>0.75</v>
      </c>
      <c r="H34" s="1" t="s">
        <v>22</v>
      </c>
      <c r="I34" s="2">
        <v>0.65</v>
      </c>
      <c r="J34" s="2">
        <v>0.68</v>
      </c>
      <c r="K34" s="2">
        <v>0.7</v>
      </c>
      <c r="L34" s="2">
        <v>0.69</v>
      </c>
      <c r="N34" s="1" t="s">
        <v>23</v>
      </c>
      <c r="O34" s="2">
        <v>0.65</v>
      </c>
      <c r="P34" s="2">
        <v>0.65</v>
      </c>
      <c r="Q34" s="2">
        <v>0.72</v>
      </c>
      <c r="R34" s="2">
        <v>0.65</v>
      </c>
      <c r="S34" s="2">
        <v>0.68</v>
      </c>
      <c r="T34" s="2">
        <v>0.7</v>
      </c>
    </row>
    <row r="35" spans="2:20" x14ac:dyDescent="0.25">
      <c r="B35" s="1" t="s">
        <v>24</v>
      </c>
      <c r="C35" s="23">
        <v>0.38500000000000001</v>
      </c>
      <c r="D35" s="23">
        <v>0.38500000000000001</v>
      </c>
      <c r="E35" s="23">
        <v>0.154</v>
      </c>
      <c r="F35" s="23">
        <v>0.3</v>
      </c>
      <c r="H35" s="1" t="s">
        <v>24</v>
      </c>
      <c r="I35" s="23">
        <v>0.23100000000000001</v>
      </c>
      <c r="J35" s="23">
        <v>0.154</v>
      </c>
      <c r="K35" s="23">
        <v>7.6999999999999999E-2</v>
      </c>
      <c r="L35" s="23">
        <v>0.1</v>
      </c>
      <c r="N35" s="1" t="s">
        <v>25</v>
      </c>
      <c r="O35" s="2">
        <v>0.14000000000000001</v>
      </c>
      <c r="P35" s="2">
        <v>0.17</v>
      </c>
      <c r="Q35" s="2">
        <v>0.2</v>
      </c>
      <c r="R35" s="2">
        <v>0.13</v>
      </c>
      <c r="S35" s="2">
        <v>0.16</v>
      </c>
      <c r="T35" s="2">
        <v>0.16</v>
      </c>
    </row>
    <row r="36" spans="2:20" x14ac:dyDescent="0.25">
      <c r="B36" s="1" t="s">
        <v>26</v>
      </c>
      <c r="C36" s="2">
        <v>0.24</v>
      </c>
      <c r="D36" s="2">
        <v>0.25</v>
      </c>
      <c r="E36" s="2">
        <v>0.26</v>
      </c>
      <c r="F36" s="2">
        <v>0.25</v>
      </c>
      <c r="H36" s="1" t="s">
        <v>26</v>
      </c>
      <c r="I36" s="2">
        <v>0.13</v>
      </c>
      <c r="J36" s="2">
        <v>0.16</v>
      </c>
      <c r="K36" s="2">
        <v>0.16</v>
      </c>
      <c r="L36" s="2">
        <v>0.15</v>
      </c>
    </row>
    <row r="37" spans="2:20" x14ac:dyDescent="0.25">
      <c r="B37" s="15" t="s">
        <v>9</v>
      </c>
      <c r="C37" s="21">
        <v>13</v>
      </c>
      <c r="D37" s="21">
        <v>13</v>
      </c>
      <c r="E37" s="21">
        <v>13</v>
      </c>
      <c r="F37" s="21">
        <v>10</v>
      </c>
      <c r="H37" s="15" t="s">
        <v>9</v>
      </c>
      <c r="I37" s="21">
        <v>13</v>
      </c>
      <c r="J37" s="21">
        <v>13</v>
      </c>
      <c r="K37" s="21">
        <v>13</v>
      </c>
      <c r="L37" s="21">
        <v>10</v>
      </c>
    </row>
    <row r="38" spans="2:20" x14ac:dyDescent="0.25">
      <c r="B38" s="15" t="s">
        <v>27</v>
      </c>
      <c r="C38" s="4">
        <f>ROUNDDOWN((C33-C34)*C37,0)</f>
        <v>0</v>
      </c>
      <c r="D38" s="4">
        <f t="shared" ref="D38:F38" si="7">ROUNDDOWN((D33-D34)*D37,0)</f>
        <v>2</v>
      </c>
      <c r="E38" s="4">
        <f t="shared" si="7"/>
        <v>0</v>
      </c>
      <c r="F38" s="4">
        <f t="shared" si="7"/>
        <v>0</v>
      </c>
      <c r="H38" s="15" t="s">
        <v>27</v>
      </c>
      <c r="I38" s="4">
        <f>ROUNDDOWN((I33-I34)*I37,0)</f>
        <v>0</v>
      </c>
      <c r="J38" s="4">
        <f t="shared" ref="J38" si="8">ROUNDDOWN((J33-J34)*J37,0)</f>
        <v>1</v>
      </c>
      <c r="K38" s="4">
        <f t="shared" ref="K38" si="9">ROUNDDOWN((K33-K34)*K37,0)</f>
        <v>0</v>
      </c>
      <c r="L38" s="4">
        <f t="shared" ref="L38" si="10">ROUNDDOWN((L33-L34)*L37,0)</f>
        <v>0</v>
      </c>
    </row>
    <row r="39" spans="2:20" x14ac:dyDescent="0.25">
      <c r="B39" s="13" t="s">
        <v>28</v>
      </c>
      <c r="C39" s="4">
        <f>ROUNDDOWN((C35-C36)*C37,0)</f>
        <v>1</v>
      </c>
      <c r="D39" s="4">
        <f t="shared" ref="D39:F39" si="11">ROUNDDOWN((D35-D36)*D37,0)</f>
        <v>1</v>
      </c>
      <c r="E39" s="4">
        <f t="shared" si="11"/>
        <v>-1</v>
      </c>
      <c r="F39" s="4">
        <f t="shared" si="11"/>
        <v>0</v>
      </c>
      <c r="H39" s="13" t="s">
        <v>28</v>
      </c>
      <c r="I39" s="4">
        <f>ROUNDDOWN((I35-I36)*I37,0)</f>
        <v>1</v>
      </c>
      <c r="J39" s="4">
        <f t="shared" ref="J39:L39" si="12">ROUNDDOWN((J35-J36)*J37,0)</f>
        <v>0</v>
      </c>
      <c r="K39" s="4">
        <f t="shared" si="12"/>
        <v>-1</v>
      </c>
      <c r="L39" s="4">
        <f t="shared" si="12"/>
        <v>0</v>
      </c>
    </row>
    <row r="41" spans="2:20" x14ac:dyDescent="0.25">
      <c r="B41" s="34" t="s">
        <v>29</v>
      </c>
      <c r="C41" s="35"/>
      <c r="D41" s="35"/>
      <c r="E41" s="35"/>
      <c r="F41" s="36"/>
      <c r="H41" s="9"/>
      <c r="I41" s="9"/>
      <c r="J41" s="9"/>
      <c r="K41" s="9"/>
      <c r="L41" s="9"/>
    </row>
    <row r="42" spans="2:20" x14ac:dyDescent="0.25">
      <c r="B42" s="12"/>
      <c r="C42" s="12">
        <v>2016</v>
      </c>
      <c r="D42" s="12">
        <v>2017</v>
      </c>
      <c r="E42" s="12">
        <v>2018</v>
      </c>
      <c r="F42" s="12">
        <v>2019</v>
      </c>
      <c r="H42" s="9"/>
      <c r="I42" s="9"/>
      <c r="J42" s="9"/>
      <c r="K42" s="9"/>
      <c r="L42" s="9"/>
    </row>
    <row r="43" spans="2:20" x14ac:dyDescent="0.25">
      <c r="B43" s="1" t="s">
        <v>21</v>
      </c>
      <c r="C43" s="23">
        <v>0.92300000000000004</v>
      </c>
      <c r="D43" s="23">
        <v>0.84599999999999997</v>
      </c>
      <c r="E43" s="23">
        <v>0.76900000000000002</v>
      </c>
      <c r="F43" s="23">
        <v>0.8</v>
      </c>
      <c r="H43" s="9"/>
      <c r="I43" s="16"/>
      <c r="J43" s="16"/>
      <c r="K43" s="16"/>
      <c r="L43" s="16"/>
    </row>
    <row r="44" spans="2:20" x14ac:dyDescent="0.25">
      <c r="B44" s="1" t="s">
        <v>22</v>
      </c>
      <c r="C44" s="2">
        <v>0.73</v>
      </c>
      <c r="D44" s="2">
        <v>0.75</v>
      </c>
      <c r="E44" s="2">
        <v>0.76</v>
      </c>
      <c r="F44" s="2">
        <v>0.76</v>
      </c>
      <c r="H44" s="9"/>
      <c r="I44" s="16"/>
      <c r="J44" s="16"/>
      <c r="K44" s="16"/>
      <c r="L44" s="16"/>
    </row>
    <row r="45" spans="2:20" x14ac:dyDescent="0.25">
      <c r="B45" s="1" t="s">
        <v>24</v>
      </c>
      <c r="C45" s="23">
        <v>0.23100000000000001</v>
      </c>
      <c r="D45" s="23">
        <v>0.308</v>
      </c>
      <c r="E45" s="23">
        <v>0.23100000000000001</v>
      </c>
      <c r="F45" s="23">
        <v>0</v>
      </c>
      <c r="H45" s="9"/>
      <c r="I45" s="9"/>
      <c r="J45" s="9"/>
      <c r="K45" s="9"/>
      <c r="L45" s="9"/>
    </row>
    <row r="46" spans="2:20" x14ac:dyDescent="0.25">
      <c r="B46" s="1" t="s">
        <v>26</v>
      </c>
      <c r="C46" s="2">
        <v>0.18</v>
      </c>
      <c r="D46" s="2">
        <v>0.21</v>
      </c>
      <c r="E46" s="2">
        <v>0.22</v>
      </c>
      <c r="F46" s="2">
        <v>0.22</v>
      </c>
      <c r="H46" s="9"/>
      <c r="I46" s="16"/>
      <c r="J46" s="16"/>
      <c r="K46" s="16"/>
      <c r="L46" s="16"/>
    </row>
    <row r="47" spans="2:20" x14ac:dyDescent="0.25">
      <c r="B47" s="15" t="s">
        <v>9</v>
      </c>
      <c r="C47" s="21">
        <v>13</v>
      </c>
      <c r="D47" s="21">
        <v>13</v>
      </c>
      <c r="E47" s="21">
        <v>13</v>
      </c>
      <c r="F47" s="21">
        <v>10</v>
      </c>
      <c r="H47" s="9"/>
      <c r="I47" s="16"/>
      <c r="J47" s="16"/>
      <c r="K47" s="16"/>
      <c r="L47" s="16"/>
      <c r="M47" s="9"/>
    </row>
    <row r="48" spans="2:20" x14ac:dyDescent="0.25">
      <c r="B48" s="15" t="s">
        <v>27</v>
      </c>
      <c r="C48" s="4">
        <f>ROUNDDOWN((C43-C44)*C47,0)</f>
        <v>2</v>
      </c>
      <c r="D48" s="4">
        <f t="shared" ref="D48" si="13">ROUNDDOWN((D43-D44)*D47,0)</f>
        <v>1</v>
      </c>
      <c r="E48" s="4">
        <f t="shared" ref="E48" si="14">ROUNDDOWN((E43-E44)*E47,0)</f>
        <v>0</v>
      </c>
      <c r="F48" s="4">
        <f t="shared" ref="F48" si="15">ROUNDDOWN((F43-F44)*F47,0)</f>
        <v>0</v>
      </c>
      <c r="H48" s="17"/>
      <c r="I48" s="18"/>
      <c r="J48" s="18"/>
      <c r="K48" s="18"/>
      <c r="L48" s="18"/>
      <c r="M48" s="9"/>
    </row>
    <row r="49" spans="2:13" x14ac:dyDescent="0.25">
      <c r="B49" s="13" t="s">
        <v>28</v>
      </c>
      <c r="C49" s="4">
        <f>ROUNDDOWN((C45-C46)*C47,0)</f>
        <v>0</v>
      </c>
      <c r="D49" s="4">
        <f t="shared" ref="D49:F49" si="16">ROUNDDOWN((D45-D46)*D47,0)</f>
        <v>1</v>
      </c>
      <c r="E49" s="4">
        <f t="shared" si="16"/>
        <v>0</v>
      </c>
      <c r="F49" s="4">
        <f t="shared" si="16"/>
        <v>-2</v>
      </c>
      <c r="H49" s="17"/>
      <c r="I49" s="10"/>
      <c r="J49" s="10"/>
      <c r="K49" s="10"/>
      <c r="L49" s="10"/>
      <c r="M49" s="9"/>
    </row>
    <row r="50" spans="2:13" x14ac:dyDescent="0.25">
      <c r="H50" s="17"/>
      <c r="I50" s="10"/>
      <c r="J50" s="10"/>
      <c r="K50" s="10"/>
      <c r="L50" s="10"/>
    </row>
    <row r="51" spans="2:13" x14ac:dyDescent="0.25">
      <c r="B51" s="8" t="s">
        <v>30</v>
      </c>
    </row>
    <row r="52" spans="2:13" x14ac:dyDescent="0.25">
      <c r="B52" s="14" t="s">
        <v>31</v>
      </c>
    </row>
    <row r="53" spans="2:13" x14ac:dyDescent="0.25">
      <c r="B53" t="s">
        <v>32</v>
      </c>
      <c r="F53" s="14"/>
    </row>
    <row r="55" spans="2:13" x14ac:dyDescent="0.25">
      <c r="B55" s="34" t="s">
        <v>33</v>
      </c>
      <c r="C55" s="35"/>
      <c r="D55" s="35"/>
      <c r="E55" s="35"/>
      <c r="F55" s="36"/>
      <c r="H55" s="34" t="s">
        <v>34</v>
      </c>
      <c r="I55" s="35"/>
      <c r="J55" s="35"/>
      <c r="K55" s="35"/>
      <c r="L55" s="36"/>
    </row>
    <row r="56" spans="2:13" x14ac:dyDescent="0.25">
      <c r="B56" s="12"/>
      <c r="C56" s="12">
        <v>2016</v>
      </c>
      <c r="D56" s="12">
        <v>2017</v>
      </c>
      <c r="E56" s="12">
        <v>2018</v>
      </c>
      <c r="F56" s="12">
        <v>2019</v>
      </c>
      <c r="H56" s="1"/>
      <c r="I56" s="1">
        <v>2016</v>
      </c>
      <c r="J56" s="1">
        <v>2017</v>
      </c>
      <c r="K56" s="1">
        <v>2018</v>
      </c>
      <c r="L56" s="1">
        <v>2019</v>
      </c>
    </row>
    <row r="57" spans="2:13" x14ac:dyDescent="0.25">
      <c r="B57" s="1" t="s">
        <v>21</v>
      </c>
      <c r="C57" s="23">
        <v>0.85699999999999998</v>
      </c>
      <c r="D57" s="23">
        <v>1</v>
      </c>
      <c r="E57" s="23">
        <v>0.44</v>
      </c>
      <c r="F57" s="23">
        <v>0.42</v>
      </c>
      <c r="H57" s="1" t="s">
        <v>21</v>
      </c>
      <c r="I57" s="23">
        <v>1</v>
      </c>
      <c r="J57" s="23">
        <v>1</v>
      </c>
      <c r="K57" s="23">
        <v>0.55600000000000005</v>
      </c>
      <c r="L57" s="23">
        <v>0.67</v>
      </c>
    </row>
    <row r="58" spans="2:13" x14ac:dyDescent="0.25">
      <c r="B58" s="1" t="s">
        <v>22</v>
      </c>
      <c r="C58" s="2">
        <v>0.53</v>
      </c>
      <c r="D58" s="2">
        <v>0.61</v>
      </c>
      <c r="E58" s="2">
        <v>0.64</v>
      </c>
      <c r="F58" s="2">
        <v>0.65</v>
      </c>
      <c r="H58" s="1" t="s">
        <v>22</v>
      </c>
      <c r="I58" s="2">
        <v>0.66</v>
      </c>
      <c r="J58" s="2">
        <v>0.72</v>
      </c>
      <c r="K58" s="2">
        <v>0.75</v>
      </c>
      <c r="L58" s="2">
        <v>0.73</v>
      </c>
    </row>
    <row r="59" spans="2:13" x14ac:dyDescent="0.25">
      <c r="B59" s="1" t="s">
        <v>24</v>
      </c>
      <c r="C59" s="23">
        <v>7.0999999999999994E-2</v>
      </c>
      <c r="D59" s="23">
        <v>0.2</v>
      </c>
      <c r="E59" s="23">
        <v>0</v>
      </c>
      <c r="F59" s="23">
        <v>0</v>
      </c>
      <c r="H59" s="1" t="s">
        <v>24</v>
      </c>
      <c r="I59" s="23">
        <v>0.214</v>
      </c>
      <c r="J59" s="23">
        <v>0.2</v>
      </c>
      <c r="K59" s="23">
        <v>0.222</v>
      </c>
      <c r="L59" s="23">
        <v>0</v>
      </c>
    </row>
    <row r="60" spans="2:13" x14ac:dyDescent="0.25">
      <c r="B60" s="1" t="s">
        <v>26</v>
      </c>
      <c r="C60" s="2">
        <v>0.05</v>
      </c>
      <c r="D60" s="2">
        <v>0.09</v>
      </c>
      <c r="E60" s="2">
        <v>0.1</v>
      </c>
      <c r="F60" s="2">
        <v>0.11</v>
      </c>
      <c r="H60" s="1" t="s">
        <v>26</v>
      </c>
      <c r="I60" s="2">
        <v>0.19</v>
      </c>
      <c r="J60" s="2">
        <v>0.25</v>
      </c>
      <c r="K60" s="2">
        <v>0.28000000000000003</v>
      </c>
      <c r="L60" s="2">
        <v>0.27</v>
      </c>
    </row>
    <row r="61" spans="2:13" x14ac:dyDescent="0.25">
      <c r="B61" s="15" t="s">
        <v>9</v>
      </c>
      <c r="C61" s="21">
        <v>14</v>
      </c>
      <c r="D61" s="21">
        <v>5</v>
      </c>
      <c r="E61" s="21">
        <v>9</v>
      </c>
      <c r="F61" s="21">
        <v>12</v>
      </c>
      <c r="H61" s="15" t="s">
        <v>9</v>
      </c>
      <c r="I61" s="21">
        <v>14</v>
      </c>
      <c r="J61" s="21">
        <v>5</v>
      </c>
      <c r="K61" s="21">
        <v>9</v>
      </c>
      <c r="L61" s="21">
        <v>11</v>
      </c>
    </row>
    <row r="62" spans="2:13" x14ac:dyDescent="0.25">
      <c r="B62" s="15" t="s">
        <v>27</v>
      </c>
      <c r="C62" s="4">
        <f>ROUNDDOWN((C57-C58)*C61,0)</f>
        <v>4</v>
      </c>
      <c r="D62" s="4">
        <f t="shared" ref="D62" si="17">ROUNDDOWN((D57-D58)*D61,0)</f>
        <v>1</v>
      </c>
      <c r="E62" s="4">
        <f t="shared" ref="E62" si="18">ROUNDDOWN((E57-E58)*E61,0)</f>
        <v>-1</v>
      </c>
      <c r="F62" s="4">
        <f t="shared" ref="F62" si="19">ROUNDDOWN((F57-F58)*F61,0)</f>
        <v>-2</v>
      </c>
      <c r="H62" s="15" t="s">
        <v>27</v>
      </c>
      <c r="I62" s="4">
        <f>ROUNDDOWN((I57-I58)*I61,0)</f>
        <v>4</v>
      </c>
      <c r="J62" s="4">
        <f t="shared" ref="J62" si="20">ROUNDDOWN((J57-J58)*J61,0)</f>
        <v>1</v>
      </c>
      <c r="K62" s="4">
        <f t="shared" ref="K62" si="21">ROUNDDOWN((K57-K58)*K61,0)</f>
        <v>-1</v>
      </c>
      <c r="L62" s="4">
        <f t="shared" ref="L62" si="22">ROUNDDOWN((L57-L58)*L61,0)</f>
        <v>0</v>
      </c>
    </row>
    <row r="63" spans="2:13" x14ac:dyDescent="0.25">
      <c r="B63" s="13" t="s">
        <v>28</v>
      </c>
      <c r="C63" s="4">
        <f>ROUNDDOWN((C59-C60)*C61,0)</f>
        <v>0</v>
      </c>
      <c r="D63" s="4">
        <f t="shared" ref="D63:F63" si="23">ROUNDDOWN((D59-D60)*D61,0)</f>
        <v>0</v>
      </c>
      <c r="E63" s="4">
        <f t="shared" si="23"/>
        <v>0</v>
      </c>
      <c r="F63" s="4">
        <f t="shared" si="23"/>
        <v>-1</v>
      </c>
      <c r="H63" s="15" t="s">
        <v>28</v>
      </c>
      <c r="I63" s="4">
        <f>ROUNDDOWN((I59-I60)*I61,0)</f>
        <v>0</v>
      </c>
      <c r="J63" s="4">
        <f t="shared" ref="J63:L63" si="24">ROUNDDOWN((J59-J60)*J61,0)</f>
        <v>0</v>
      </c>
      <c r="K63" s="4">
        <f t="shared" si="24"/>
        <v>0</v>
      </c>
      <c r="L63" s="4">
        <f t="shared" si="24"/>
        <v>-2</v>
      </c>
    </row>
    <row r="64" spans="2:13" x14ac:dyDescent="0.25">
      <c r="H64" s="9"/>
      <c r="I64" s="9"/>
      <c r="J64" s="9"/>
      <c r="K64" s="9"/>
      <c r="L64" s="9"/>
    </row>
    <row r="65" spans="2:13" x14ac:dyDescent="0.25">
      <c r="B65" s="34" t="s">
        <v>35</v>
      </c>
      <c r="C65" s="35"/>
      <c r="D65" s="35"/>
      <c r="E65" s="35"/>
      <c r="F65" s="36"/>
      <c r="H65" s="34" t="s">
        <v>36</v>
      </c>
      <c r="I65" s="35"/>
      <c r="J65" s="35"/>
      <c r="K65" s="35"/>
      <c r="L65" s="36"/>
    </row>
    <row r="66" spans="2:13" x14ac:dyDescent="0.25">
      <c r="B66" s="12"/>
      <c r="C66" s="12">
        <v>2016</v>
      </c>
      <c r="D66" s="12">
        <v>2017</v>
      </c>
      <c r="E66" s="12">
        <v>2018</v>
      </c>
      <c r="F66" s="12">
        <v>2019</v>
      </c>
      <c r="H66" s="1"/>
      <c r="I66" s="1">
        <v>2016</v>
      </c>
      <c r="J66" s="1">
        <v>2017</v>
      </c>
      <c r="K66" s="1">
        <v>2018</v>
      </c>
      <c r="L66" s="1">
        <v>2019</v>
      </c>
    </row>
    <row r="67" spans="2:13" x14ac:dyDescent="0.25">
      <c r="B67" s="1" t="s">
        <v>21</v>
      </c>
      <c r="C67" s="23">
        <v>0.85699999999999998</v>
      </c>
      <c r="D67" s="23">
        <v>1</v>
      </c>
      <c r="E67" s="23">
        <v>0.77800000000000002</v>
      </c>
      <c r="F67" s="23">
        <v>0.67</v>
      </c>
      <c r="H67" s="1" t="s">
        <v>21</v>
      </c>
      <c r="I67" s="23">
        <v>1</v>
      </c>
      <c r="J67" s="23">
        <v>1</v>
      </c>
      <c r="K67" s="23">
        <v>0.77800000000000002</v>
      </c>
      <c r="L67" s="23">
        <v>0.67</v>
      </c>
    </row>
    <row r="68" spans="2:13" x14ac:dyDescent="0.25">
      <c r="B68" s="1" t="s">
        <v>22</v>
      </c>
      <c r="C68" s="2">
        <v>0.74</v>
      </c>
      <c r="D68" s="2">
        <v>0.76</v>
      </c>
      <c r="E68" s="2">
        <v>0.78</v>
      </c>
      <c r="F68" s="2">
        <v>0.78</v>
      </c>
      <c r="H68" s="1" t="s">
        <v>22</v>
      </c>
      <c r="I68" s="2">
        <v>0.7</v>
      </c>
      <c r="J68" s="2">
        <v>0.75</v>
      </c>
      <c r="K68" s="2">
        <v>0.75</v>
      </c>
      <c r="L68" s="2">
        <v>0.79</v>
      </c>
    </row>
    <row r="69" spans="2:13" x14ac:dyDescent="0.25">
      <c r="B69" s="1" t="s">
        <v>24</v>
      </c>
      <c r="C69" s="23">
        <v>0.35699999999999998</v>
      </c>
      <c r="D69" s="23">
        <v>0.4</v>
      </c>
      <c r="E69" s="23">
        <v>0.222</v>
      </c>
      <c r="F69" s="23">
        <v>0</v>
      </c>
      <c r="H69" s="1" t="s">
        <v>24</v>
      </c>
      <c r="I69" s="23">
        <v>0.214</v>
      </c>
      <c r="J69" s="23">
        <v>0.8</v>
      </c>
      <c r="K69" s="23">
        <v>0.111</v>
      </c>
      <c r="L69" s="23">
        <v>0.08</v>
      </c>
    </row>
    <row r="70" spans="2:13" x14ac:dyDescent="0.25">
      <c r="B70" s="1" t="s">
        <v>26</v>
      </c>
      <c r="C70" s="2">
        <v>0.15</v>
      </c>
      <c r="D70" s="2">
        <v>0.18</v>
      </c>
      <c r="E70" s="2">
        <v>0.2</v>
      </c>
      <c r="F70" s="2">
        <v>0.2</v>
      </c>
      <c r="H70" s="1" t="s">
        <v>26</v>
      </c>
      <c r="I70" s="2">
        <v>0.17</v>
      </c>
      <c r="J70" s="2">
        <v>0.23</v>
      </c>
      <c r="K70" s="2">
        <v>0.24</v>
      </c>
      <c r="L70" s="2">
        <v>0.27</v>
      </c>
    </row>
    <row r="71" spans="2:13" x14ac:dyDescent="0.25">
      <c r="B71" s="15" t="s">
        <v>9</v>
      </c>
      <c r="C71" s="21">
        <v>14</v>
      </c>
      <c r="D71" s="21">
        <v>5</v>
      </c>
      <c r="E71" s="21">
        <v>9</v>
      </c>
      <c r="F71" s="21">
        <v>12</v>
      </c>
      <c r="H71" s="15" t="s">
        <v>9</v>
      </c>
      <c r="I71" s="21">
        <v>14</v>
      </c>
      <c r="J71" s="21">
        <v>5</v>
      </c>
      <c r="K71" s="21">
        <v>9</v>
      </c>
      <c r="L71" s="21">
        <v>11</v>
      </c>
    </row>
    <row r="72" spans="2:13" x14ac:dyDescent="0.25">
      <c r="B72" s="15" t="s">
        <v>27</v>
      </c>
      <c r="C72" s="4">
        <f>ROUNDDOWN((C67-C68)*C71,0)</f>
        <v>1</v>
      </c>
      <c r="D72" s="4">
        <f t="shared" ref="D72" si="25">ROUNDDOWN((D67-D68)*D71,0)</f>
        <v>1</v>
      </c>
      <c r="E72" s="4">
        <f t="shared" ref="E72" si="26">ROUNDDOWN((E67-E68)*E71,0)</f>
        <v>0</v>
      </c>
      <c r="F72" s="4">
        <f t="shared" ref="F72" si="27">ROUNDDOWN((F67-F68)*F71,0)</f>
        <v>-1</v>
      </c>
      <c r="H72" s="15" t="s">
        <v>27</v>
      </c>
      <c r="I72" s="4">
        <f>ROUNDDOWN((I67-I68)*I71,0)</f>
        <v>4</v>
      </c>
      <c r="J72" s="4">
        <f t="shared" ref="J72" si="28">ROUNDDOWN((J67-J68)*J71,0)</f>
        <v>1</v>
      </c>
      <c r="K72" s="4">
        <f t="shared" ref="K72" si="29">ROUNDDOWN((K67-K68)*K71,0)</f>
        <v>0</v>
      </c>
      <c r="L72" s="4">
        <f t="shared" ref="L72" si="30">ROUNDDOWN((L67-L68)*L71,0)</f>
        <v>-1</v>
      </c>
    </row>
    <row r="73" spans="2:13" x14ac:dyDescent="0.25">
      <c r="B73" s="13" t="s">
        <v>28</v>
      </c>
      <c r="C73" s="4">
        <f>ROUNDDOWN((C69-C70)*C71,0)</f>
        <v>2</v>
      </c>
      <c r="D73" s="4">
        <f t="shared" ref="D73:F73" si="31">ROUNDDOWN((D69-D70)*D71,0)</f>
        <v>1</v>
      </c>
      <c r="E73" s="4">
        <f t="shared" si="31"/>
        <v>0</v>
      </c>
      <c r="F73" s="4">
        <f t="shared" si="31"/>
        <v>-2</v>
      </c>
      <c r="H73" s="15" t="s">
        <v>28</v>
      </c>
      <c r="I73" s="4">
        <f>ROUNDDOWN((I69-I70)*I71,0)</f>
        <v>0</v>
      </c>
      <c r="J73" s="4">
        <f t="shared" ref="J73:L73" si="32">ROUNDDOWN((J69-J70)*J71,0)</f>
        <v>2</v>
      </c>
      <c r="K73" s="4">
        <f t="shared" si="32"/>
        <v>-1</v>
      </c>
      <c r="L73" s="4">
        <f t="shared" si="32"/>
        <v>-2</v>
      </c>
    </row>
    <row r="75" spans="2:13" x14ac:dyDescent="0.25">
      <c r="B75" s="34" t="s">
        <v>37</v>
      </c>
      <c r="C75" s="35"/>
      <c r="D75" s="35"/>
      <c r="E75" s="35"/>
      <c r="F75" s="36"/>
      <c r="H75" s="31" t="s">
        <v>38</v>
      </c>
      <c r="I75" s="32"/>
      <c r="J75" s="32"/>
      <c r="K75" s="32"/>
      <c r="L75" s="32"/>
      <c r="M75" s="33"/>
    </row>
    <row r="76" spans="2:13" x14ac:dyDescent="0.25">
      <c r="B76" s="12"/>
      <c r="C76" s="12">
        <v>2016</v>
      </c>
      <c r="D76" s="12">
        <v>2017</v>
      </c>
      <c r="E76" s="12">
        <v>2018</v>
      </c>
      <c r="F76" s="12">
        <v>2019</v>
      </c>
      <c r="H76" s="19"/>
      <c r="I76" s="1"/>
      <c r="J76" s="1">
        <v>2016</v>
      </c>
      <c r="K76" s="1">
        <v>2017</v>
      </c>
      <c r="L76" s="1">
        <v>2018</v>
      </c>
      <c r="M76" s="1">
        <v>2019</v>
      </c>
    </row>
    <row r="77" spans="2:13" x14ac:dyDescent="0.25">
      <c r="B77" s="1" t="s">
        <v>21</v>
      </c>
      <c r="C77" s="23">
        <v>1</v>
      </c>
      <c r="D77" s="23">
        <v>1</v>
      </c>
      <c r="E77" s="23">
        <v>0.88900000000000001</v>
      </c>
      <c r="F77" s="23">
        <v>0.75</v>
      </c>
      <c r="H77" s="29" t="s">
        <v>39</v>
      </c>
      <c r="I77" s="1" t="s">
        <v>7</v>
      </c>
      <c r="J77" s="22">
        <v>108.5</v>
      </c>
      <c r="K77" s="22">
        <v>107.8</v>
      </c>
      <c r="L77" s="22">
        <v>102.9</v>
      </c>
      <c r="M77" s="22">
        <v>100.5</v>
      </c>
    </row>
    <row r="78" spans="2:13" x14ac:dyDescent="0.25">
      <c r="B78" s="1" t="s">
        <v>22</v>
      </c>
      <c r="C78" s="2">
        <v>0.73</v>
      </c>
      <c r="D78" s="2">
        <v>0.77</v>
      </c>
      <c r="E78" s="2">
        <v>0.78</v>
      </c>
      <c r="F78" s="2">
        <v>0.78</v>
      </c>
      <c r="H78" s="30"/>
      <c r="I78" s="1" t="s">
        <v>8</v>
      </c>
      <c r="J78" s="1">
        <v>103</v>
      </c>
      <c r="K78" s="1">
        <v>104</v>
      </c>
      <c r="L78" s="1">
        <v>105</v>
      </c>
      <c r="M78" s="1">
        <v>104</v>
      </c>
    </row>
    <row r="79" spans="2:13" x14ac:dyDescent="0.25">
      <c r="B79" s="1" t="s">
        <v>24</v>
      </c>
      <c r="C79" s="23">
        <v>0.35699999999999998</v>
      </c>
      <c r="D79" s="23">
        <v>0.8</v>
      </c>
      <c r="E79" s="23">
        <v>0.222</v>
      </c>
      <c r="F79" s="23">
        <v>0.08</v>
      </c>
      <c r="H79" s="29" t="s">
        <v>40</v>
      </c>
      <c r="I79" s="1" t="s">
        <v>7</v>
      </c>
      <c r="J79" s="22">
        <v>105.5</v>
      </c>
      <c r="K79" s="22">
        <v>112</v>
      </c>
      <c r="L79" s="22">
        <v>104.2</v>
      </c>
      <c r="M79" s="22">
        <v>103.3</v>
      </c>
    </row>
    <row r="80" spans="2:13" x14ac:dyDescent="0.25">
      <c r="B80" s="1" t="s">
        <v>26</v>
      </c>
      <c r="C80" s="2">
        <v>0.23</v>
      </c>
      <c r="D80" s="2">
        <v>0.31</v>
      </c>
      <c r="E80" s="2">
        <v>0.34</v>
      </c>
      <c r="F80" s="2">
        <v>0.36</v>
      </c>
      <c r="H80" s="30"/>
      <c r="I80" s="1" t="s">
        <v>8</v>
      </c>
      <c r="J80" s="1">
        <v>103</v>
      </c>
      <c r="K80" s="1">
        <v>104</v>
      </c>
      <c r="L80" s="1">
        <v>104</v>
      </c>
      <c r="M80" s="1">
        <v>105</v>
      </c>
    </row>
    <row r="81" spans="2:13" x14ac:dyDescent="0.25">
      <c r="B81" s="15" t="s">
        <v>9</v>
      </c>
      <c r="C81" s="21">
        <v>14</v>
      </c>
      <c r="D81" s="21">
        <v>5</v>
      </c>
      <c r="E81" s="21"/>
      <c r="F81" s="21">
        <v>12</v>
      </c>
      <c r="H81" s="29" t="s">
        <v>41</v>
      </c>
      <c r="I81" s="1" t="s">
        <v>7</v>
      </c>
      <c r="J81" s="22">
        <v>105.5</v>
      </c>
      <c r="K81" s="22">
        <v>113</v>
      </c>
      <c r="L81" s="22">
        <v>104.6</v>
      </c>
      <c r="M81" s="22">
        <v>103.3</v>
      </c>
    </row>
    <row r="82" spans="2:13" x14ac:dyDescent="0.25">
      <c r="B82" s="15" t="s">
        <v>27</v>
      </c>
      <c r="C82" s="4">
        <f>ROUNDDOWN((C77-C78)*C81,0)</f>
        <v>3</v>
      </c>
      <c r="D82" s="4">
        <f t="shared" ref="D82" si="33">ROUNDDOWN((D77-D78)*D81,0)</f>
        <v>1</v>
      </c>
      <c r="E82" s="4">
        <f t="shared" ref="E82" si="34">ROUNDDOWN((E77-E78)*E81,0)</f>
        <v>0</v>
      </c>
      <c r="F82" s="4">
        <f t="shared" ref="F82" si="35">ROUNDDOWN((F77-F78)*F81,0)</f>
        <v>0</v>
      </c>
      <c r="H82" s="30"/>
      <c r="I82" s="1" t="s">
        <v>8</v>
      </c>
      <c r="J82" s="1">
        <v>104</v>
      </c>
      <c r="K82" s="1">
        <v>106</v>
      </c>
      <c r="L82" s="1">
        <v>106</v>
      </c>
      <c r="M82" s="1">
        <v>106</v>
      </c>
    </row>
    <row r="83" spans="2:13" x14ac:dyDescent="0.25">
      <c r="B83" s="13" t="s">
        <v>28</v>
      </c>
      <c r="C83" s="4">
        <f>ROUNDDOWN((C79-C80)*C81,0)</f>
        <v>1</v>
      </c>
      <c r="D83" s="4">
        <f t="shared" ref="D83:F83" si="36">ROUNDDOWN((D79-D80)*D81,0)</f>
        <v>2</v>
      </c>
      <c r="E83" s="4">
        <f t="shared" si="36"/>
        <v>0</v>
      </c>
      <c r="F83" s="4">
        <f t="shared" si="36"/>
        <v>-3</v>
      </c>
      <c r="H83" s="8"/>
    </row>
    <row r="85" spans="2:13" x14ac:dyDescent="0.25">
      <c r="B85" s="34" t="s">
        <v>42</v>
      </c>
      <c r="C85" s="35"/>
      <c r="D85" s="35"/>
      <c r="E85" s="35"/>
      <c r="F85" s="35"/>
      <c r="G85" s="36"/>
    </row>
    <row r="86" spans="2:13" x14ac:dyDescent="0.25">
      <c r="B86" s="1"/>
      <c r="C86" s="1"/>
      <c r="D86" s="1">
        <v>2016</v>
      </c>
      <c r="E86" s="1">
        <v>2017</v>
      </c>
      <c r="F86" s="1">
        <v>2018</v>
      </c>
      <c r="G86" s="1">
        <v>2019</v>
      </c>
    </row>
    <row r="87" spans="2:13" x14ac:dyDescent="0.25">
      <c r="B87" s="29" t="s">
        <v>43</v>
      </c>
      <c r="C87" s="1" t="s">
        <v>43</v>
      </c>
      <c r="D87" s="21"/>
      <c r="E87" s="21">
        <v>-0.77</v>
      </c>
      <c r="F87" s="21">
        <v>-0.5</v>
      </c>
      <c r="G87" s="21">
        <v>-2.66</v>
      </c>
    </row>
    <row r="88" spans="2:13" x14ac:dyDescent="0.25">
      <c r="B88" s="38"/>
      <c r="C88" s="1" t="s">
        <v>44</v>
      </c>
      <c r="D88" s="21"/>
      <c r="E88" s="21">
        <v>4.7</v>
      </c>
      <c r="F88" s="21">
        <v>3.4</v>
      </c>
      <c r="G88" s="21">
        <v>1</v>
      </c>
    </row>
    <row r="89" spans="2:13" x14ac:dyDescent="0.25">
      <c r="B89" s="38"/>
      <c r="C89" s="1" t="s">
        <v>45</v>
      </c>
      <c r="D89" s="21"/>
      <c r="E89" s="21">
        <v>-6.3</v>
      </c>
      <c r="F89" s="21">
        <v>-4.4000000000000004</v>
      </c>
      <c r="G89" s="21">
        <v>-6.3</v>
      </c>
    </row>
    <row r="90" spans="2:13" x14ac:dyDescent="0.25">
      <c r="B90" s="30"/>
      <c r="C90" s="1" t="s">
        <v>46</v>
      </c>
      <c r="D90" s="1" t="str">
        <f>IF(AND(ISNUMBER(D88),ISNUMBER(D89)),IF(D88&lt;0,"Sig-",IF(D89&gt;0,"Sig+","average")),"")</f>
        <v/>
      </c>
      <c r="E90" s="1" t="str">
        <f t="shared" ref="E90:G90" si="37">IF(AND(ISNUMBER(E88),ISNUMBER(E89)),IF(E88&lt;0,"Sig-",IF(E89&gt;0,"Sig+","average")),"")</f>
        <v>average</v>
      </c>
      <c r="F90" s="1" t="str">
        <f t="shared" si="37"/>
        <v>average</v>
      </c>
      <c r="G90" s="1" t="str">
        <f t="shared" si="37"/>
        <v>average</v>
      </c>
    </row>
    <row r="91" spans="2:13" x14ac:dyDescent="0.25">
      <c r="B91" s="29" t="s">
        <v>47</v>
      </c>
      <c r="C91" s="1" t="s">
        <v>47</v>
      </c>
      <c r="D91" s="21"/>
      <c r="E91" s="21">
        <v>0.95</v>
      </c>
      <c r="F91" s="21">
        <v>1.71</v>
      </c>
      <c r="G91" s="21">
        <v>-1.47</v>
      </c>
    </row>
    <row r="92" spans="2:13" x14ac:dyDescent="0.25">
      <c r="B92" s="38"/>
      <c r="C92" s="1" t="s">
        <v>44</v>
      </c>
      <c r="D92" s="21"/>
      <c r="E92" s="21">
        <v>6.3</v>
      </c>
      <c r="F92" s="21">
        <v>5.4</v>
      </c>
      <c r="G92" s="21">
        <v>1.9</v>
      </c>
    </row>
    <row r="93" spans="2:13" x14ac:dyDescent="0.25">
      <c r="B93" s="38"/>
      <c r="C93" s="1" t="s">
        <v>45</v>
      </c>
      <c r="D93" s="21"/>
      <c r="E93" s="21">
        <v>-4.3</v>
      </c>
      <c r="F93" s="21">
        <v>-2</v>
      </c>
      <c r="G93" s="21">
        <v>-4.8</v>
      </c>
    </row>
    <row r="94" spans="2:13" x14ac:dyDescent="0.25">
      <c r="B94" s="30"/>
      <c r="C94" s="1" t="s">
        <v>46</v>
      </c>
      <c r="D94" s="1" t="str">
        <f>IF(AND(ISNUMBER(D92),ISNUMBER(D93)),IF(D92&lt;0,"Sig-",IF(D93&gt;0,"Sig+","average")),"")</f>
        <v/>
      </c>
      <c r="E94" s="1" t="str">
        <f t="shared" ref="E94:G94" si="38">IF(AND(ISNUMBER(E92),ISNUMBER(E93)),IF(E92&lt;0,"Sig-",IF(E93&gt;0,"Sig+","average")),"")</f>
        <v>average</v>
      </c>
      <c r="F94" s="1" t="str">
        <f t="shared" si="38"/>
        <v>average</v>
      </c>
      <c r="G94" s="1" t="str">
        <f t="shared" si="38"/>
        <v>average</v>
      </c>
    </row>
    <row r="95" spans="2:13" x14ac:dyDescent="0.25">
      <c r="B95" s="29" t="s">
        <v>48</v>
      </c>
      <c r="C95" s="1" t="s">
        <v>48</v>
      </c>
      <c r="D95" s="21"/>
      <c r="E95" s="21">
        <v>3.98</v>
      </c>
      <c r="F95" s="21">
        <v>1.35</v>
      </c>
      <c r="G95" s="21">
        <v>-0.56000000000000005</v>
      </c>
    </row>
    <row r="96" spans="2:13" x14ac:dyDescent="0.25">
      <c r="B96" s="38"/>
      <c r="C96" s="1" t="s">
        <v>44</v>
      </c>
      <c r="D96" s="21"/>
      <c r="E96" s="21">
        <v>8.9</v>
      </c>
      <c r="F96" s="21">
        <v>5</v>
      </c>
      <c r="G96" s="22">
        <v>2.6</v>
      </c>
    </row>
    <row r="97" spans="2:7" x14ac:dyDescent="0.25">
      <c r="B97" s="38"/>
      <c r="C97" s="1" t="s">
        <v>45</v>
      </c>
      <c r="D97" s="21"/>
      <c r="E97" s="21">
        <v>-0.9</v>
      </c>
      <c r="F97" s="21">
        <v>-2.2000000000000002</v>
      </c>
      <c r="G97" s="22">
        <v>-3.7</v>
      </c>
    </row>
    <row r="98" spans="2:7" x14ac:dyDescent="0.25">
      <c r="B98" s="30"/>
      <c r="C98" s="1" t="s">
        <v>49</v>
      </c>
      <c r="D98" s="1" t="str">
        <f>IF(AND(ISNUMBER(D96),ISNUMBER(D97)),IF(D96&lt;0,"Sig-",IF(D97&gt;0,"Sig+","average")),"")</f>
        <v/>
      </c>
      <c r="E98" s="1" t="str">
        <f t="shared" ref="E98:G98" si="39">IF(AND(ISNUMBER(E96),ISNUMBER(E97)),IF(E96&lt;0,"Sig-",IF(E97&gt;0,"Sig+","average")),"")</f>
        <v>average</v>
      </c>
      <c r="F98" s="1" t="str">
        <f t="shared" si="39"/>
        <v>average</v>
      </c>
      <c r="G98" s="1" t="str">
        <f t="shared" si="39"/>
        <v>average</v>
      </c>
    </row>
  </sheetData>
  <sheetProtection algorithmName="SHA-512" hashValue="8rAvqvrTfd55QazRgdGLxvJiomTbFd9QYeVu2bE1jyacNPfMpHcmhWsiqljkxUy71vHOt/MLWDM98hUMBiChRg==" saltValue="SEZfTiWtOTedRmgPv9tACA==" spinCount="100000" sheet="1" objects="1" scenarios="1"/>
  <mergeCells count="22">
    <mergeCell ref="C2:H2"/>
    <mergeCell ref="B87:B90"/>
    <mergeCell ref="B91:B94"/>
    <mergeCell ref="B95:B98"/>
    <mergeCell ref="H81:H82"/>
    <mergeCell ref="B20:F20"/>
    <mergeCell ref="H20:L20"/>
    <mergeCell ref="B10:F10"/>
    <mergeCell ref="B31:F31"/>
    <mergeCell ref="H31:L31"/>
    <mergeCell ref="B41:F41"/>
    <mergeCell ref="B55:F55"/>
    <mergeCell ref="B65:F65"/>
    <mergeCell ref="B75:F75"/>
    <mergeCell ref="B85:G85"/>
    <mergeCell ref="O32:Q32"/>
    <mergeCell ref="R32:T32"/>
    <mergeCell ref="H77:H78"/>
    <mergeCell ref="H79:H80"/>
    <mergeCell ref="H75:M75"/>
    <mergeCell ref="H55:L55"/>
    <mergeCell ref="H65:L65"/>
  </mergeCells>
  <conditionalFormatting sqref="D90:G90">
    <cfRule type="expression" dxfId="20" priority="7">
      <formula>D90="Sig-"</formula>
    </cfRule>
    <cfRule type="expression" dxfId="19" priority="8">
      <formula>D90="Sig+"</formula>
    </cfRule>
    <cfRule type="expression" dxfId="18" priority="9">
      <formula>D90="average"</formula>
    </cfRule>
  </conditionalFormatting>
  <conditionalFormatting sqref="D94:G94">
    <cfRule type="expression" dxfId="17" priority="4">
      <formula>D94="Sig-"</formula>
    </cfRule>
    <cfRule type="expression" dxfId="16" priority="5">
      <formula>D94="Sig+"</formula>
    </cfRule>
    <cfRule type="expression" dxfId="15" priority="6">
      <formula>D94="average"</formula>
    </cfRule>
  </conditionalFormatting>
  <conditionalFormatting sqref="D98:G98">
    <cfRule type="expression" dxfId="14" priority="1">
      <formula>D98="Sig-"</formula>
    </cfRule>
    <cfRule type="expression" dxfId="13" priority="2">
      <formula>D98="Sig+"</formula>
    </cfRule>
    <cfRule type="expression" dxfId="12" priority="3">
      <formula>D98="average"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D15A6-6330-435F-8C4E-D3636F91429A}">
  <dimension ref="I97:N103"/>
  <sheetViews>
    <sheetView tabSelected="1" view="pageBreakPreview" topLeftCell="A77" zoomScale="60" zoomScaleNormal="100" workbookViewId="0">
      <selection activeCell="T10" sqref="T10"/>
    </sheetView>
  </sheetViews>
  <sheetFormatPr defaultRowHeight="15" x14ac:dyDescent="0.25"/>
  <cols>
    <col min="14" max="14" width="8.7109375" customWidth="1"/>
  </cols>
  <sheetData>
    <row r="97" spans="9:14" x14ac:dyDescent="0.25">
      <c r="I97" s="1"/>
      <c r="J97" s="1"/>
      <c r="K97" s="1">
        <v>2016</v>
      </c>
      <c r="L97" s="1">
        <v>2017</v>
      </c>
      <c r="M97" s="1">
        <v>2018</v>
      </c>
      <c r="N97" s="1">
        <v>2019</v>
      </c>
    </row>
    <row r="98" spans="9:14" x14ac:dyDescent="0.25">
      <c r="I98" s="1" t="s">
        <v>43</v>
      </c>
      <c r="J98" s="1" t="s">
        <v>50</v>
      </c>
      <c r="K98" s="1">
        <f>'Data entry'!D87</f>
        <v>0</v>
      </c>
      <c r="L98" s="1">
        <f>'Data entry'!E87</f>
        <v>-0.77</v>
      </c>
      <c r="M98" s="1">
        <f>'Data entry'!F87</f>
        <v>-0.5</v>
      </c>
      <c r="N98" s="1">
        <f>'Data entry'!G87</f>
        <v>-2.66</v>
      </c>
    </row>
    <row r="99" spans="9:14" x14ac:dyDescent="0.25">
      <c r="I99" s="1"/>
      <c r="J99" s="1" t="s">
        <v>51</v>
      </c>
      <c r="K99" s="3" t="str">
        <f>'Data entry'!D90</f>
        <v/>
      </c>
      <c r="L99" s="3" t="str">
        <f>'Data entry'!E90</f>
        <v>average</v>
      </c>
      <c r="M99" s="3" t="str">
        <f>'Data entry'!F90</f>
        <v>average</v>
      </c>
      <c r="N99" s="3" t="str">
        <f>'Data entry'!G90</f>
        <v>average</v>
      </c>
    </row>
    <row r="100" spans="9:14" x14ac:dyDescent="0.25">
      <c r="I100" s="1" t="s">
        <v>47</v>
      </c>
      <c r="J100" s="1" t="s">
        <v>50</v>
      </c>
      <c r="K100" s="1">
        <f>'Data entry'!D91</f>
        <v>0</v>
      </c>
      <c r="L100" s="1">
        <f>'Data entry'!E91</f>
        <v>0.95</v>
      </c>
      <c r="M100" s="1">
        <f>'Data entry'!F91</f>
        <v>1.71</v>
      </c>
      <c r="N100" s="1">
        <f>'Data entry'!G91</f>
        <v>-1.47</v>
      </c>
    </row>
    <row r="101" spans="9:14" x14ac:dyDescent="0.25">
      <c r="I101" s="1"/>
      <c r="J101" s="1" t="s">
        <v>51</v>
      </c>
      <c r="K101" s="3" t="str">
        <f>'Data entry'!D94</f>
        <v/>
      </c>
      <c r="L101" s="3" t="str">
        <f>'Data entry'!E94</f>
        <v>average</v>
      </c>
      <c r="M101" s="3" t="str">
        <f>'Data entry'!F94</f>
        <v>average</v>
      </c>
      <c r="N101" s="3" t="str">
        <f>'Data entry'!G94</f>
        <v>average</v>
      </c>
    </row>
    <row r="102" spans="9:14" x14ac:dyDescent="0.25">
      <c r="I102" s="1" t="s">
        <v>48</v>
      </c>
      <c r="J102" s="1" t="s">
        <v>50</v>
      </c>
      <c r="K102" s="1">
        <f>'Data entry'!D95</f>
        <v>0</v>
      </c>
      <c r="L102" s="1">
        <f>'Data entry'!E95</f>
        <v>3.98</v>
      </c>
      <c r="M102" s="1">
        <f>'Data entry'!F95</f>
        <v>1.35</v>
      </c>
      <c r="N102" s="1">
        <f>'Data entry'!G95</f>
        <v>-0.56000000000000005</v>
      </c>
    </row>
    <row r="103" spans="9:14" x14ac:dyDescent="0.25">
      <c r="I103" s="1"/>
      <c r="J103" s="1" t="s">
        <v>51</v>
      </c>
      <c r="K103" s="3" t="str">
        <f>'Data entry'!D98</f>
        <v/>
      </c>
      <c r="L103" s="3" t="str">
        <f>'Data entry'!E98</f>
        <v>average</v>
      </c>
      <c r="M103" s="3" t="str">
        <f>'Data entry'!F98</f>
        <v>average</v>
      </c>
      <c r="N103" s="1" t="str">
        <f>'Data entry'!G98</f>
        <v>average</v>
      </c>
    </row>
  </sheetData>
  <sheetProtection algorithmName="SHA-512" hashValue="uNdA/aPeXsuiA5oqSD62gafJ55OQVE3TUdRwkt16InyW8pCLMgWqbPVYnlP60NXr5tCRBXysHJV+LlZxFa6DVQ==" saltValue="VEADaWJ2lHcYcZUK+vnADA==" spinCount="100000" sheet="1" objects="1" scenarios="1"/>
  <conditionalFormatting sqref="K99:N99">
    <cfRule type="expression" dxfId="11" priority="10">
      <formula>K99="Sig-"</formula>
    </cfRule>
    <cfRule type="expression" dxfId="10" priority="11">
      <formula>K99="Sig+"</formula>
    </cfRule>
    <cfRule type="expression" dxfId="9" priority="12">
      <formula>K99="average"</formula>
    </cfRule>
  </conditionalFormatting>
  <conditionalFormatting sqref="K99:N99">
    <cfRule type="expression" dxfId="8" priority="7">
      <formula>K99="Sig-"</formula>
    </cfRule>
    <cfRule type="expression" dxfId="7" priority="8">
      <formula>K99="Sig+"</formula>
    </cfRule>
    <cfRule type="expression" dxfId="6" priority="9">
      <formula>K99="average"</formula>
    </cfRule>
  </conditionalFormatting>
  <conditionalFormatting sqref="K101:N101">
    <cfRule type="expression" dxfId="5" priority="4">
      <formula>K101="Sig-"</formula>
    </cfRule>
    <cfRule type="expression" dxfId="4" priority="5">
      <formula>K101="Sig+"</formula>
    </cfRule>
    <cfRule type="expression" dxfId="3" priority="6">
      <formula>K101="average"</formula>
    </cfRule>
  </conditionalFormatting>
  <conditionalFormatting sqref="K103:M103">
    <cfRule type="expression" dxfId="2" priority="1">
      <formula>K103="Sig-"</formula>
    </cfRule>
    <cfRule type="expression" dxfId="1" priority="2">
      <formula>K103="Sig+"</formula>
    </cfRule>
    <cfRule type="expression" dxfId="0" priority="3">
      <formula>K103="average"</formula>
    </cfRule>
  </conditionalFormatting>
  <pageMargins left="0.19685039370078741" right="1.9685039370078741" top="0.74803149606299213" bottom="0.74803149606299213" header="0.31496062992125984" footer="0.31496062992125984"/>
  <pageSetup paperSize="9" scale="83" orientation="landscape" r:id="rId1"/>
  <headerFooter>
    <oddHeader>&amp;CMORETON SAY CE PRIMARY SUMMARY RESULTS</oddHeader>
  </headerFooter>
  <rowBreaks count="3" manualBreakCount="3">
    <brk id="32" max="16383" man="1"/>
    <brk id="64" max="16383" man="1"/>
    <brk id="9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entry</vt:lpstr>
      <vt:lpstr>charts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Pembroke</dc:creator>
  <cp:keywords/>
  <dc:description/>
  <cp:lastModifiedBy>kim stokes</cp:lastModifiedBy>
  <cp:revision/>
  <cp:lastPrinted>2020-09-13T22:57:27Z</cp:lastPrinted>
  <dcterms:created xsi:type="dcterms:W3CDTF">2019-06-30T07:50:13Z</dcterms:created>
  <dcterms:modified xsi:type="dcterms:W3CDTF">2020-09-13T23:03:24Z</dcterms:modified>
  <cp:category/>
  <cp:contentStatus/>
</cp:coreProperties>
</file>